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p\Desktop\2023\ROZPOČTY MESTO PODOLÍNEC\"/>
    </mc:Choice>
  </mc:AlternateContent>
  <bookViews>
    <workbookView xWindow="0" yWindow="0" windowWidth="0" windowHeight="0"/>
  </bookViews>
  <sheets>
    <sheet name="Rekapitulácia stavby" sheetId="1" r:id="rId1"/>
    <sheet name="001 - PINTA" sheetId="2" r:id="rId2"/>
    <sheet name="002 - KOLOTOČ" sheetId="3" r:id="rId3"/>
    <sheet name="003 - PIESKOVISKO ČLN" sheetId="4" r:id="rId4"/>
    <sheet name="004 - FITDRÁHA" sheetId="5" r:id="rId5"/>
    <sheet name="005 - REŤAZOVÉ HOJDAČKY P..." sheetId="6" r:id="rId6"/>
    <sheet name="006 - HOJDAČKA HNIEZDO" sheetId="7" r:id="rId7"/>
    <sheet name="007 - LAVIČKA" sheetId="8" r:id="rId8"/>
    <sheet name="008 - INFOTABUĽA" sheetId="9" r:id="rId9"/>
    <sheet name="009 - Spevnená plocha FIT..." sheetId="10" r:id="rId10"/>
    <sheet name="010 - Spevnená plocha Hoj..." sheetId="11" r:id="rId11"/>
    <sheet name="011 - Spevnená plocha Kol..." sheetId="12" r:id="rId12"/>
    <sheet name="012 - Spevnená plocha loď..." sheetId="13" r:id="rId13"/>
    <sheet name="013 - Spevnená plocha Pie..." sheetId="14" r:id="rId14"/>
  </sheets>
  <definedNames>
    <definedName name="_xlnm.Print_Area" localSheetId="0">'Rekapitulácia stavby'!$D$4:$AO$76,'Rekapitulácia stavby'!$C$82:$AQ$108</definedName>
    <definedName name="_xlnm.Print_Titles" localSheetId="0">'Rekapitulácia stavby'!$92:$92</definedName>
    <definedName name="_xlnm._FilterDatabase" localSheetId="1" hidden="1">'001 - PINTA'!$C$126:$K$161</definedName>
    <definedName name="_xlnm.Print_Area" localSheetId="1">'001 - PINTA'!$C$4:$J$76,'001 - PINTA'!$C$82:$J$108,'001 - PINTA'!$C$114:$J$161</definedName>
    <definedName name="_xlnm.Print_Titles" localSheetId="1">'001 - PINTA'!$126:$126</definedName>
    <definedName name="_xlnm._FilterDatabase" localSheetId="2" hidden="1">'002 - KOLOTOČ'!$C$120:$K$129</definedName>
    <definedName name="_xlnm.Print_Area" localSheetId="2">'002 - KOLOTOČ'!$C$4:$J$76,'002 - KOLOTOČ'!$C$82:$J$102,'002 - KOLOTOČ'!$C$108:$J$129</definedName>
    <definedName name="_xlnm.Print_Titles" localSheetId="2">'002 - KOLOTOČ'!$120:$120</definedName>
    <definedName name="_xlnm._FilterDatabase" localSheetId="3" hidden="1">'003 - PIESKOVISKO ČLN'!$C$122:$K$139</definedName>
    <definedName name="_xlnm.Print_Area" localSheetId="3">'003 - PIESKOVISKO ČLN'!$C$4:$J$76,'003 - PIESKOVISKO ČLN'!$C$82:$J$104,'003 - PIESKOVISKO ČLN'!$C$110:$J$139</definedName>
    <definedName name="_xlnm.Print_Titles" localSheetId="3">'003 - PIESKOVISKO ČLN'!$122:$122</definedName>
    <definedName name="_xlnm._FilterDatabase" localSheetId="4" hidden="1">'004 - FITDRÁHA'!$C$124:$K$148</definedName>
    <definedName name="_xlnm.Print_Area" localSheetId="4">'004 - FITDRÁHA'!$C$4:$J$76,'004 - FITDRÁHA'!$C$82:$J$106,'004 - FITDRÁHA'!$C$112:$J$148</definedName>
    <definedName name="_xlnm.Print_Titles" localSheetId="4">'004 - FITDRÁHA'!$124:$124</definedName>
    <definedName name="_xlnm._FilterDatabase" localSheetId="5" hidden="1">'005 - REŤAZOVÉ HOJDAČKY P...'!$C$124:$K$147</definedName>
    <definedName name="_xlnm.Print_Area" localSheetId="5">'005 - REŤAZOVÉ HOJDAČKY P...'!$C$4:$J$76,'005 - REŤAZOVÉ HOJDAČKY P...'!$C$82:$J$106,'005 - REŤAZOVÉ HOJDAČKY P...'!$C$112:$J$147</definedName>
    <definedName name="_xlnm.Print_Titles" localSheetId="5">'005 - REŤAZOVÉ HOJDAČKY P...'!$124:$124</definedName>
    <definedName name="_xlnm._FilterDatabase" localSheetId="6" hidden="1">'006 - HOJDAČKA HNIEZDO'!$C$124:$K$149</definedName>
    <definedName name="_xlnm.Print_Area" localSheetId="6">'006 - HOJDAČKA HNIEZDO'!$C$4:$J$76,'006 - HOJDAČKA HNIEZDO'!$C$82:$J$106,'006 - HOJDAČKA HNIEZDO'!$C$112:$J$149</definedName>
    <definedName name="_xlnm.Print_Titles" localSheetId="6">'006 - HOJDAČKA HNIEZDO'!$124:$124</definedName>
    <definedName name="_xlnm._FilterDatabase" localSheetId="7" hidden="1">'007 - LAVIČKA'!$C$122:$K$139</definedName>
    <definedName name="_xlnm.Print_Area" localSheetId="7">'007 - LAVIČKA'!$C$4:$J$76,'007 - LAVIČKA'!$C$82:$J$104,'007 - LAVIČKA'!$C$110:$J$139</definedName>
    <definedName name="_xlnm.Print_Titles" localSheetId="7">'007 - LAVIČKA'!$122:$122</definedName>
    <definedName name="_xlnm._FilterDatabase" localSheetId="8" hidden="1">'008 - INFOTABUĽA'!$C$122:$K$141</definedName>
    <definedName name="_xlnm.Print_Area" localSheetId="8">'008 - INFOTABUĽA'!$C$4:$J$76,'008 - INFOTABUĽA'!$C$82:$J$104,'008 - INFOTABUĽA'!$C$110:$J$141</definedName>
    <definedName name="_xlnm.Print_Titles" localSheetId="8">'008 - INFOTABUĽA'!$122:$122</definedName>
    <definedName name="_xlnm._FilterDatabase" localSheetId="9" hidden="1">'009 - Spevnená plocha FIT...'!$C$120:$K$133</definedName>
    <definedName name="_xlnm.Print_Area" localSheetId="9">'009 - Spevnená plocha FIT...'!$C$4:$J$76,'009 - Spevnená plocha FIT...'!$C$82:$J$102,'009 - Spevnená plocha FIT...'!$C$108:$J$133</definedName>
    <definedName name="_xlnm.Print_Titles" localSheetId="9">'009 - Spevnená plocha FIT...'!$120:$120</definedName>
    <definedName name="_xlnm._FilterDatabase" localSheetId="10" hidden="1">'010 - Spevnená plocha Hoj...'!$C$119:$K$130</definedName>
    <definedName name="_xlnm.Print_Area" localSheetId="10">'010 - Spevnená plocha Hoj...'!$C$4:$J$76,'010 - Spevnená plocha Hoj...'!$C$82:$J$101,'010 - Spevnená plocha Hoj...'!$C$107:$J$130</definedName>
    <definedName name="_xlnm.Print_Titles" localSheetId="10">'010 - Spevnená plocha Hoj...'!$119:$119</definedName>
    <definedName name="_xlnm._FilterDatabase" localSheetId="11" hidden="1">'011 - Spevnená plocha Kol...'!$C$120:$K$134</definedName>
    <definedName name="_xlnm.Print_Area" localSheetId="11">'011 - Spevnená plocha Kol...'!$C$4:$J$76,'011 - Spevnená plocha Kol...'!$C$82:$J$102,'011 - Spevnená plocha Kol...'!$C$108:$J$134</definedName>
    <definedName name="_xlnm.Print_Titles" localSheetId="11">'011 - Spevnená plocha Kol...'!$120:$120</definedName>
    <definedName name="_xlnm._FilterDatabase" localSheetId="12" hidden="1">'012 - Spevnená plocha loď...'!$C$120:$K$133</definedName>
    <definedName name="_xlnm.Print_Area" localSheetId="12">'012 - Spevnená plocha loď...'!$C$4:$J$76,'012 - Spevnená plocha loď...'!$C$82:$J$102,'012 - Spevnená plocha loď...'!$C$108:$J$133</definedName>
    <definedName name="_xlnm.Print_Titles" localSheetId="12">'012 - Spevnená plocha loď...'!$120:$120</definedName>
    <definedName name="_xlnm._FilterDatabase" localSheetId="13" hidden="1">'013 - Spevnená plocha Pie...'!$C$119:$K$130</definedName>
    <definedName name="_xlnm.Print_Area" localSheetId="13">'013 - Spevnená plocha Pie...'!$C$4:$J$76,'013 - Spevnená plocha Pie...'!$C$82:$J$101,'013 - Spevnená plocha Pie...'!$C$107:$J$130</definedName>
    <definedName name="_xlnm.Print_Titles" localSheetId="13">'013 - Spevnená plocha Pie...'!$119:$119</definedName>
  </definedNames>
  <calcPr/>
</workbook>
</file>

<file path=xl/calcChain.xml><?xml version="1.0" encoding="utf-8"?>
<calcChain xmlns="http://schemas.openxmlformats.org/spreadsheetml/2006/main">
  <c i="14" l="1" r="J37"/>
  <c r="J36"/>
  <c i="1" r="AY107"/>
  <c i="14" r="J35"/>
  <c i="1" r="AX107"/>
  <c i="14"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T122"/>
  <c r="R123"/>
  <c r="R122"/>
  <c r="P123"/>
  <c r="P122"/>
  <c r="J117"/>
  <c r="F116"/>
  <c r="F114"/>
  <c r="E112"/>
  <c r="J92"/>
  <c r="F91"/>
  <c r="F89"/>
  <c r="E87"/>
  <c r="J21"/>
  <c r="E21"/>
  <c r="J116"/>
  <c r="J20"/>
  <c r="J18"/>
  <c r="E18"/>
  <c r="F117"/>
  <c r="J17"/>
  <c r="J12"/>
  <c r="J114"/>
  <c r="E7"/>
  <c r="E85"/>
  <c i="13" r="J37"/>
  <c r="J36"/>
  <c i="1" r="AY106"/>
  <c i="13" r="J35"/>
  <c i="1" r="AX106"/>
  <c i="13"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T123"/>
  <c r="R124"/>
  <c r="R123"/>
  <c r="P124"/>
  <c r="P123"/>
  <c r="J118"/>
  <c r="F117"/>
  <c r="F115"/>
  <c r="E113"/>
  <c r="J92"/>
  <c r="F91"/>
  <c r="F89"/>
  <c r="E87"/>
  <c r="J21"/>
  <c r="E21"/>
  <c r="J117"/>
  <c r="J20"/>
  <c r="J18"/>
  <c r="E18"/>
  <c r="F118"/>
  <c r="J17"/>
  <c r="J12"/>
  <c r="J115"/>
  <c r="E7"/>
  <c r="E85"/>
  <c i="12" r="J37"/>
  <c r="J36"/>
  <c i="1" r="AY105"/>
  <c i="12" r="J35"/>
  <c i="1" r="AX105"/>
  <c i="12"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T123"/>
  <c r="R124"/>
  <c r="R123"/>
  <c r="P124"/>
  <c r="P123"/>
  <c r="J118"/>
  <c r="F117"/>
  <c r="F115"/>
  <c r="E113"/>
  <c r="J92"/>
  <c r="F91"/>
  <c r="F89"/>
  <c r="E87"/>
  <c r="J21"/>
  <c r="E21"/>
  <c r="J91"/>
  <c r="J20"/>
  <c r="J18"/>
  <c r="E18"/>
  <c r="F118"/>
  <c r="J17"/>
  <c r="J12"/>
  <c r="J115"/>
  <c r="E7"/>
  <c r="E111"/>
  <c i="11" r="J37"/>
  <c r="J36"/>
  <c i="1" r="AY104"/>
  <c i="11" r="J35"/>
  <c i="1" r="AX104"/>
  <c i="11"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J117"/>
  <c r="F116"/>
  <c r="F114"/>
  <c r="E112"/>
  <c r="J92"/>
  <c r="F91"/>
  <c r="F89"/>
  <c r="E87"/>
  <c r="J21"/>
  <c r="E21"/>
  <c r="J116"/>
  <c r="J20"/>
  <c r="J18"/>
  <c r="E18"/>
  <c r="F117"/>
  <c r="J17"/>
  <c r="J12"/>
  <c r="J114"/>
  <c r="E7"/>
  <c r="E110"/>
  <c i="10" r="J37"/>
  <c r="J36"/>
  <c i="1" r="AY103"/>
  <c i="10" r="J35"/>
  <c i="1" r="AX103"/>
  <c i="10"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T123"/>
  <c r="R124"/>
  <c r="R123"/>
  <c r="P124"/>
  <c r="P123"/>
  <c r="J118"/>
  <c r="F117"/>
  <c r="F115"/>
  <c r="E113"/>
  <c r="J92"/>
  <c r="F91"/>
  <c r="F89"/>
  <c r="E87"/>
  <c r="J21"/>
  <c r="E21"/>
  <c r="J91"/>
  <c r="J20"/>
  <c r="J18"/>
  <c r="E18"/>
  <c r="F118"/>
  <c r="J17"/>
  <c r="J12"/>
  <c r="J115"/>
  <c r="E7"/>
  <c r="E111"/>
  <c i="9" r="J37"/>
  <c r="J36"/>
  <c i="1" r="AY102"/>
  <c i="9" r="J35"/>
  <c i="1" r="AX102"/>
  <c i="9"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8"/>
  <c r="BH128"/>
  <c r="BG128"/>
  <c r="BE128"/>
  <c r="T128"/>
  <c r="T127"/>
  <c r="R128"/>
  <c r="R127"/>
  <c r="P128"/>
  <c r="P127"/>
  <c r="BI126"/>
  <c r="BH126"/>
  <c r="BG126"/>
  <c r="BE126"/>
  <c r="T126"/>
  <c r="T125"/>
  <c r="T124"/>
  <c r="R126"/>
  <c r="R125"/>
  <c r="R124"/>
  <c r="P126"/>
  <c r="P125"/>
  <c r="P124"/>
  <c r="J120"/>
  <c r="F119"/>
  <c r="F117"/>
  <c r="E115"/>
  <c r="J92"/>
  <c r="F91"/>
  <c r="F89"/>
  <c r="E87"/>
  <c r="J21"/>
  <c r="E21"/>
  <c r="J91"/>
  <c r="J20"/>
  <c r="J18"/>
  <c r="E18"/>
  <c r="F120"/>
  <c r="J17"/>
  <c r="J12"/>
  <c r="J89"/>
  <c r="E7"/>
  <c r="E85"/>
  <c i="8" r="J37"/>
  <c r="J36"/>
  <c i="1" r="AY101"/>
  <c i="8" r="J35"/>
  <c i="1" r="AX101"/>
  <c i="8"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28"/>
  <c r="BH128"/>
  <c r="BG128"/>
  <c r="BE128"/>
  <c r="T128"/>
  <c r="T127"/>
  <c r="R128"/>
  <c r="R127"/>
  <c r="P128"/>
  <c r="P127"/>
  <c r="BI126"/>
  <c r="BH126"/>
  <c r="BG126"/>
  <c r="BE126"/>
  <c r="T126"/>
  <c r="T125"/>
  <c r="T124"/>
  <c r="R126"/>
  <c r="R125"/>
  <c r="R124"/>
  <c r="P126"/>
  <c r="P125"/>
  <c r="P124"/>
  <c r="J120"/>
  <c r="F119"/>
  <c r="F117"/>
  <c r="E115"/>
  <c r="J92"/>
  <c r="F91"/>
  <c r="F89"/>
  <c r="E87"/>
  <c r="J21"/>
  <c r="E21"/>
  <c r="J91"/>
  <c r="J20"/>
  <c r="J18"/>
  <c r="E18"/>
  <c r="F120"/>
  <c r="J17"/>
  <c r="J12"/>
  <c r="J89"/>
  <c r="E7"/>
  <c r="E113"/>
  <c i="7" r="J37"/>
  <c r="J36"/>
  <c i="1" r="AY100"/>
  <c i="7" r="J35"/>
  <c i="1" r="AX100"/>
  <c i="7"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T129"/>
  <c r="R130"/>
  <c r="R129"/>
  <c r="P130"/>
  <c r="P129"/>
  <c r="BI128"/>
  <c r="BH128"/>
  <c r="BG128"/>
  <c r="BE128"/>
  <c r="T128"/>
  <c r="T127"/>
  <c r="T126"/>
  <c r="R128"/>
  <c r="R127"/>
  <c r="R126"/>
  <c r="P128"/>
  <c r="P127"/>
  <c r="P126"/>
  <c r="J122"/>
  <c r="F121"/>
  <c r="F119"/>
  <c r="E117"/>
  <c r="J92"/>
  <c r="F91"/>
  <c r="F89"/>
  <c r="E87"/>
  <c r="J21"/>
  <c r="E21"/>
  <c r="J121"/>
  <c r="J20"/>
  <c r="J18"/>
  <c r="E18"/>
  <c r="F122"/>
  <c r="J17"/>
  <c r="J12"/>
  <c r="J119"/>
  <c r="E7"/>
  <c r="E115"/>
  <c i="6" r="J37"/>
  <c r="J36"/>
  <c i="1" r="AY99"/>
  <c i="6" r="J35"/>
  <c i="1" r="AX99"/>
  <c i="6"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T138"/>
  <c r="R139"/>
  <c r="R138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T129"/>
  <c r="R130"/>
  <c r="R129"/>
  <c r="P130"/>
  <c r="P129"/>
  <c r="BI128"/>
  <c r="BH128"/>
  <c r="BG128"/>
  <c r="BE128"/>
  <c r="T128"/>
  <c r="T127"/>
  <c r="T126"/>
  <c r="R128"/>
  <c r="R127"/>
  <c r="R126"/>
  <c r="P128"/>
  <c r="P127"/>
  <c r="P126"/>
  <c r="J122"/>
  <c r="F121"/>
  <c r="F119"/>
  <c r="E117"/>
  <c r="J92"/>
  <c r="F91"/>
  <c r="F89"/>
  <c r="E87"/>
  <c r="J21"/>
  <c r="E21"/>
  <c r="J91"/>
  <c r="J20"/>
  <c r="J18"/>
  <c r="E18"/>
  <c r="F122"/>
  <c r="J17"/>
  <c r="J12"/>
  <c r="J89"/>
  <c r="E7"/>
  <c r="E85"/>
  <c i="5" r="J37"/>
  <c r="J36"/>
  <c i="1" r="AY98"/>
  <c i="5" r="J35"/>
  <c i="1" r="AX98"/>
  <c i="5"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T139"/>
  <c r="R140"/>
  <c r="R139"/>
  <c r="P140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T129"/>
  <c r="R130"/>
  <c r="R129"/>
  <c r="P130"/>
  <c r="P129"/>
  <c r="BI128"/>
  <c r="BH128"/>
  <c r="BG128"/>
  <c r="BE128"/>
  <c r="T128"/>
  <c r="T127"/>
  <c r="T126"/>
  <c r="R128"/>
  <c r="R127"/>
  <c r="R126"/>
  <c r="P128"/>
  <c r="P127"/>
  <c r="P126"/>
  <c r="J122"/>
  <c r="F121"/>
  <c r="F119"/>
  <c r="E117"/>
  <c r="J92"/>
  <c r="F91"/>
  <c r="F89"/>
  <c r="E87"/>
  <c r="J21"/>
  <c r="E21"/>
  <c r="J91"/>
  <c r="J20"/>
  <c r="J18"/>
  <c r="E18"/>
  <c r="F92"/>
  <c r="J17"/>
  <c r="J12"/>
  <c r="J119"/>
  <c r="E7"/>
  <c r="E115"/>
  <c i="4" r="J37"/>
  <c r="J36"/>
  <c i="1" r="AY97"/>
  <c i="4" r="J35"/>
  <c i="1" r="AX97"/>
  <c i="4"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28"/>
  <c r="BH128"/>
  <c r="BG128"/>
  <c r="BE128"/>
  <c r="T128"/>
  <c r="T127"/>
  <c r="R128"/>
  <c r="R127"/>
  <c r="P128"/>
  <c r="P127"/>
  <c r="BI126"/>
  <c r="BH126"/>
  <c r="BG126"/>
  <c r="BE126"/>
  <c r="T126"/>
  <c r="T125"/>
  <c r="T124"/>
  <c r="R126"/>
  <c r="R125"/>
  <c r="R124"/>
  <c r="P126"/>
  <c r="P125"/>
  <c r="P124"/>
  <c r="J120"/>
  <c r="F119"/>
  <c r="F117"/>
  <c r="E115"/>
  <c r="J92"/>
  <c r="F91"/>
  <c r="F89"/>
  <c r="E87"/>
  <c r="J21"/>
  <c r="E21"/>
  <c r="J91"/>
  <c r="J20"/>
  <c r="J18"/>
  <c r="E18"/>
  <c r="F120"/>
  <c r="J17"/>
  <c r="J12"/>
  <c r="J117"/>
  <c r="E7"/>
  <c r="E113"/>
  <c i="3" r="J37"/>
  <c r="J36"/>
  <c i="1" r="AY96"/>
  <c i="3" r="J35"/>
  <c i="1" r="AX96"/>
  <c i="3" r="BI129"/>
  <c r="BH129"/>
  <c r="BG129"/>
  <c r="BE129"/>
  <c r="T129"/>
  <c r="T128"/>
  <c r="T127"/>
  <c r="R129"/>
  <c r="R128"/>
  <c r="R127"/>
  <c r="P129"/>
  <c r="P128"/>
  <c r="P127"/>
  <c r="BI126"/>
  <c r="BH126"/>
  <c r="BG126"/>
  <c r="BE126"/>
  <c r="T126"/>
  <c r="T125"/>
  <c r="R126"/>
  <c r="R125"/>
  <c r="P126"/>
  <c r="P125"/>
  <c r="BI124"/>
  <c r="BH124"/>
  <c r="BG124"/>
  <c r="BE124"/>
  <c r="T124"/>
  <c r="T123"/>
  <c r="T122"/>
  <c r="T121"/>
  <c r="R124"/>
  <c r="R123"/>
  <c r="R122"/>
  <c r="R121"/>
  <c r="P124"/>
  <c r="P123"/>
  <c r="P122"/>
  <c r="P121"/>
  <c i="1" r="AU96"/>
  <c i="3" r="J118"/>
  <c r="F117"/>
  <c r="F115"/>
  <c r="E113"/>
  <c r="J92"/>
  <c r="F91"/>
  <c r="F89"/>
  <c r="E87"/>
  <c r="J21"/>
  <c r="E21"/>
  <c r="J117"/>
  <c r="J20"/>
  <c r="J18"/>
  <c r="E18"/>
  <c r="F92"/>
  <c r="J17"/>
  <c r="J12"/>
  <c r="J115"/>
  <c r="E7"/>
  <c r="E85"/>
  <c i="2" r="J37"/>
  <c r="J36"/>
  <c i="1" r="AY95"/>
  <c i="2" r="J35"/>
  <c i="1" r="AX95"/>
  <c i="2"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T136"/>
  <c r="R137"/>
  <c r="R136"/>
  <c r="P137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T131"/>
  <c r="R132"/>
  <c r="R131"/>
  <c r="P132"/>
  <c r="P131"/>
  <c r="BI130"/>
  <c r="BH130"/>
  <c r="BG130"/>
  <c r="BE130"/>
  <c r="T130"/>
  <c r="T129"/>
  <c r="R130"/>
  <c r="R129"/>
  <c r="P130"/>
  <c r="P129"/>
  <c r="J124"/>
  <c r="F123"/>
  <c r="F121"/>
  <c r="E119"/>
  <c r="J92"/>
  <c r="F91"/>
  <c r="F89"/>
  <c r="E87"/>
  <c r="J21"/>
  <c r="E21"/>
  <c r="J123"/>
  <c r="J20"/>
  <c r="J18"/>
  <c r="E18"/>
  <c r="F124"/>
  <c r="J17"/>
  <c r="J12"/>
  <c r="J89"/>
  <c r="E7"/>
  <c r="E117"/>
  <c i="1" r="L90"/>
  <c r="AM90"/>
  <c r="AM89"/>
  <c r="L89"/>
  <c r="AM87"/>
  <c r="L87"/>
  <c r="L85"/>
  <c r="L84"/>
  <c i="2" r="BK153"/>
  <c r="BK146"/>
  <c r="J132"/>
  <c r="J155"/>
  <c r="BK141"/>
  <c r="J156"/>
  <c r="BK148"/>
  <c r="J142"/>
  <c r="J135"/>
  <c r="J159"/>
  <c r="J151"/>
  <c r="BK137"/>
  <c i="3" r="J124"/>
  <c r="BK126"/>
  <c i="4" r="J128"/>
  <c r="J137"/>
  <c r="J131"/>
  <c r="BK134"/>
  <c i="5" r="J144"/>
  <c r="J138"/>
  <c r="BK134"/>
  <c r="BK128"/>
  <c r="BK144"/>
  <c r="BK138"/>
  <c r="BK133"/>
  <c i="6" r="BK146"/>
  <c r="J134"/>
  <c r="BK145"/>
  <c r="BK141"/>
  <c r="J137"/>
  <c r="J136"/>
  <c r="J130"/>
  <c r="BK143"/>
  <c r="J146"/>
  <c r="J139"/>
  <c i="7" r="J140"/>
  <c r="J128"/>
  <c r="J143"/>
  <c r="J147"/>
  <c r="J139"/>
  <c r="BK128"/>
  <c i="8" r="J139"/>
  <c r="BK131"/>
  <c r="BK139"/>
  <c r="BK135"/>
  <c r="J126"/>
  <c i="9" r="J140"/>
  <c r="BK134"/>
  <c r="BK126"/>
  <c r="J131"/>
  <c r="J133"/>
  <c i="10" r="F37"/>
  <c i="11" r="BK129"/>
  <c r="BK127"/>
  <c r="J123"/>
  <c r="J130"/>
  <c i="12" r="BK134"/>
  <c r="J127"/>
  <c r="J132"/>
  <c r="J129"/>
  <c i="13" r="BK133"/>
  <c r="J129"/>
  <c r="BK127"/>
  <c r="BK124"/>
  <c i="14" r="BK125"/>
  <c r="J126"/>
  <c r="J125"/>
  <c i="2" r="J160"/>
  <c r="J152"/>
  <c r="BK134"/>
  <c r="BK157"/>
  <c r="J143"/>
  <c r="J134"/>
  <c r="BK152"/>
  <c r="J145"/>
  <c r="J141"/>
  <c r="BK160"/>
  <c r="BK156"/>
  <c r="J146"/>
  <c r="BK140"/>
  <c r="J130"/>
  <c i="3" r="BK124"/>
  <c i="4" r="J134"/>
  <c r="BK139"/>
  <c r="J132"/>
  <c r="BK137"/>
  <c i="5" r="BK147"/>
  <c r="J142"/>
  <c r="J137"/>
  <c r="J130"/>
  <c r="J147"/>
  <c r="J143"/>
  <c r="BK137"/>
  <c i="6" r="BK139"/>
  <c r="BK133"/>
  <c r="BK147"/>
  <c r="BK134"/>
  <c r="BK142"/>
  <c r="BK137"/>
  <c i="7" r="BK134"/>
  <c r="BK147"/>
  <c r="J144"/>
  <c r="J130"/>
  <c r="BK143"/>
  <c r="BK137"/>
  <c r="BK149"/>
  <c i="8" r="J137"/>
  <c r="BK126"/>
  <c r="BK137"/>
  <c r="J131"/>
  <c r="BK132"/>
  <c i="9" r="J137"/>
  <c r="J132"/>
  <c r="J139"/>
  <c r="J128"/>
  <c r="BK132"/>
  <c r="J126"/>
  <c i="10" r="J130"/>
  <c r="J126"/>
  <c r="BK132"/>
  <c r="BK129"/>
  <c r="BK124"/>
  <c i="11" r="J127"/>
  <c r="J126"/>
  <c r="BK124"/>
  <c r="J129"/>
  <c i="12" r="J133"/>
  <c r="BK126"/>
  <c r="BK130"/>
  <c r="J124"/>
  <c i="13" r="J130"/>
  <c r="BK126"/>
  <c r="J126"/>
  <c r="J127"/>
  <c i="14" r="BK126"/>
  <c r="J127"/>
  <c r="BK127"/>
  <c i="2" r="BK155"/>
  <c r="BK151"/>
  <c r="BK145"/>
  <c r="BK130"/>
  <c r="J150"/>
  <c i="1" r="AS94"/>
  <c i="2" r="J153"/>
  <c r="BK142"/>
  <c i="3" r="J129"/>
  <c r="J126"/>
  <c i="4" r="BK126"/>
  <c r="J135"/>
  <c r="J139"/>
  <c r="BK131"/>
  <c i="5" r="BK148"/>
  <c r="BK143"/>
  <c r="J135"/>
  <c r="J148"/>
  <c r="BK142"/>
  <c r="BK135"/>
  <c r="BK130"/>
  <c i="6" r="J143"/>
  <c r="BK130"/>
  <c r="J142"/>
  <c r="J145"/>
  <c r="BK128"/>
  <c i="7" r="J136"/>
  <c r="BK148"/>
  <c r="BK136"/>
  <c r="J149"/>
  <c r="BK140"/>
  <c r="BK130"/>
  <c r="J148"/>
  <c i="8" r="BK134"/>
  <c r="J138"/>
  <c r="J132"/>
  <c r="BK138"/>
  <c i="9" r="J141"/>
  <c r="BK133"/>
  <c r="BK141"/>
  <c r="BK137"/>
  <c r="BK139"/>
  <c r="BK131"/>
  <c i="10" r="J133"/>
  <c r="J129"/>
  <c r="J124"/>
  <c r="BK126"/>
  <c i="11" r="BK130"/>
  <c r="J124"/>
  <c r="BK123"/>
  <c r="BK126"/>
  <c i="12" r="J130"/>
  <c r="BK133"/>
  <c r="BK127"/>
  <c r="BK124"/>
  <c i="13" r="J124"/>
  <c r="J132"/>
  <c r="BK130"/>
  <c i="14" r="J129"/>
  <c r="BK123"/>
  <c r="BK130"/>
  <c r="J123"/>
  <c i="2" r="BK161"/>
  <c r="J149"/>
  <c r="J137"/>
  <c r="BK159"/>
  <c r="BK149"/>
  <c r="BK135"/>
  <c r="BK150"/>
  <c r="BK143"/>
  <c r="J140"/>
  <c r="J161"/>
  <c r="J157"/>
  <c r="J148"/>
  <c r="BK132"/>
  <c i="3" r="BK129"/>
  <c i="4" r="J138"/>
  <c r="BK132"/>
  <c r="BK138"/>
  <c r="J126"/>
  <c r="BK135"/>
  <c r="BK128"/>
  <c i="5" r="BK146"/>
  <c r="BK140"/>
  <c r="J133"/>
  <c r="J146"/>
  <c r="J140"/>
  <c r="J134"/>
  <c r="J128"/>
  <c i="6" r="BK136"/>
  <c r="J128"/>
  <c r="J147"/>
  <c r="J133"/>
  <c r="J141"/>
  <c i="7" r="J142"/>
  <c r="J133"/>
  <c r="BK145"/>
  <c r="BK133"/>
  <c r="J145"/>
  <c r="J134"/>
  <c r="BK144"/>
  <c r="BK142"/>
  <c r="BK139"/>
  <c r="J137"/>
  <c i="8" r="J135"/>
  <c r="BK128"/>
  <c r="J134"/>
  <c r="J128"/>
  <c i="9" r="BK136"/>
  <c r="BK128"/>
  <c r="BK140"/>
  <c r="J134"/>
  <c r="J136"/>
  <c i="10" r="J132"/>
  <c r="J127"/>
  <c r="BK133"/>
  <c r="BK130"/>
  <c r="BK127"/>
  <c r="F35"/>
  <c i="12" r="BK132"/>
  <c r="J134"/>
  <c r="BK129"/>
  <c r="J126"/>
  <c i="13" r="BK132"/>
  <c r="BK129"/>
  <c r="J133"/>
  <c i="14" r="J130"/>
  <c r="BK129"/>
  <c i="2" l="1" r="P133"/>
  <c r="P128"/>
  <c r="R139"/>
  <c r="P144"/>
  <c r="BK147"/>
  <c r="J147"/>
  <c r="J105"/>
  <c r="P154"/>
  <c r="R158"/>
  <c i="4" r="R130"/>
  <c r="R133"/>
  <c r="P136"/>
  <c i="5" r="P132"/>
  <c r="P136"/>
  <c r="P141"/>
  <c r="P145"/>
  <c i="6" r="T132"/>
  <c r="T135"/>
  <c r="R140"/>
  <c r="R144"/>
  <c i="7" r="T132"/>
  <c r="R135"/>
  <c r="BK138"/>
  <c r="J138"/>
  <c r="J103"/>
  <c r="T138"/>
  <c r="T141"/>
  <c r="T146"/>
  <c i="8" r="T130"/>
  <c r="T133"/>
  <c r="T136"/>
  <c i="9" r="BK130"/>
  <c r="J130"/>
  <c r="J101"/>
  <c r="BK135"/>
  <c r="J135"/>
  <c r="J102"/>
  <c r="T138"/>
  <c i="10" r="BK125"/>
  <c r="J125"/>
  <c r="J99"/>
  <c r="R128"/>
  <c r="R131"/>
  <c i="11" r="BK122"/>
  <c r="J122"/>
  <c r="J98"/>
  <c r="BK125"/>
  <c r="J125"/>
  <c r="J99"/>
  <c r="T125"/>
  <c r="T128"/>
  <c i="12" r="R125"/>
  <c r="R122"/>
  <c r="R121"/>
  <c r="P128"/>
  <c r="R131"/>
  <c i="13" r="BK125"/>
  <c r="J125"/>
  <c r="J99"/>
  <c r="BK128"/>
  <c r="J128"/>
  <c r="J100"/>
  <c r="BK131"/>
  <c r="J131"/>
  <c r="J101"/>
  <c i="2" r="BK133"/>
  <c r="J133"/>
  <c r="J100"/>
  <c r="T139"/>
  <c r="T144"/>
  <c r="T147"/>
  <c r="T154"/>
  <c r="T158"/>
  <c i="4" r="P130"/>
  <c r="P129"/>
  <c r="P123"/>
  <c i="1" r="AU97"/>
  <c i="4" r="P133"/>
  <c r="R136"/>
  <c i="5" r="R132"/>
  <c r="R136"/>
  <c r="T141"/>
  <c r="T145"/>
  <c i="6" r="BK132"/>
  <c r="J132"/>
  <c r="J101"/>
  <c r="BK135"/>
  <c r="J135"/>
  <c r="J102"/>
  <c r="BK140"/>
  <c r="J140"/>
  <c r="J104"/>
  <c r="P144"/>
  <c i="7" r="BK132"/>
  <c r="J132"/>
  <c r="J101"/>
  <c r="BK135"/>
  <c r="J135"/>
  <c r="J102"/>
  <c r="T135"/>
  <c r="R138"/>
  <c r="P141"/>
  <c r="P146"/>
  <c i="8" r="P130"/>
  <c r="P133"/>
  <c r="P136"/>
  <c i="9" r="R130"/>
  <c r="R135"/>
  <c r="P138"/>
  <c i="10" r="T125"/>
  <c r="T122"/>
  <c r="T121"/>
  <c r="T128"/>
  <c r="T131"/>
  <c i="11" r="T122"/>
  <c r="T121"/>
  <c r="T120"/>
  <c r="BK128"/>
  <c r="J128"/>
  <c r="J100"/>
  <c i="12" r="P125"/>
  <c r="P122"/>
  <c r="P121"/>
  <c i="1" r="AU105"/>
  <c i="12" r="R128"/>
  <c r="P131"/>
  <c i="13" r="P125"/>
  <c r="P122"/>
  <c r="P121"/>
  <c i="1" r="AU106"/>
  <c i="13" r="P128"/>
  <c r="T131"/>
  <c i="2" r="R133"/>
  <c r="R128"/>
  <c r="P139"/>
  <c r="R144"/>
  <c r="R147"/>
  <c r="R154"/>
  <c r="BK158"/>
  <c r="J158"/>
  <c r="J107"/>
  <c i="4" r="T130"/>
  <c r="T133"/>
  <c r="T136"/>
  <c i="5" r="T132"/>
  <c r="T131"/>
  <c r="T125"/>
  <c r="T136"/>
  <c r="BK141"/>
  <c r="J141"/>
  <c r="J104"/>
  <c r="BK145"/>
  <c r="J145"/>
  <c r="J105"/>
  <c i="6" r="R132"/>
  <c r="R135"/>
  <c r="P140"/>
  <c r="BK144"/>
  <c r="J144"/>
  <c r="J105"/>
  <c i="7" r="P138"/>
  <c r="BK141"/>
  <c r="J141"/>
  <c r="J104"/>
  <c r="BK146"/>
  <c r="J146"/>
  <c r="J105"/>
  <c i="8" r="BK130"/>
  <c r="BK133"/>
  <c r="J133"/>
  <c r="J102"/>
  <c r="BK136"/>
  <c r="J136"/>
  <c r="J103"/>
  <c i="9" r="T130"/>
  <c r="T129"/>
  <c r="T123"/>
  <c r="T135"/>
  <c r="R138"/>
  <c i="10" r="P125"/>
  <c r="P122"/>
  <c r="P121"/>
  <c i="1" r="AU103"/>
  <c i="10" r="BK128"/>
  <c r="J128"/>
  <c r="J100"/>
  <c r="P131"/>
  <c i="11" r="R122"/>
  <c r="P125"/>
  <c r="R128"/>
  <c i="12" r="T125"/>
  <c r="T122"/>
  <c r="T121"/>
  <c r="T128"/>
  <c r="T131"/>
  <c i="13" r="T125"/>
  <c r="T122"/>
  <c r="T121"/>
  <c r="T128"/>
  <c r="R131"/>
  <c i="14" r="P124"/>
  <c r="P121"/>
  <c r="P120"/>
  <c i="1" r="AU107"/>
  <c i="14" r="T124"/>
  <c r="T121"/>
  <c r="T120"/>
  <c r="P128"/>
  <c i="2" r="T133"/>
  <c r="T128"/>
  <c r="BK139"/>
  <c r="J139"/>
  <c r="J103"/>
  <c r="BK144"/>
  <c r="J144"/>
  <c r="J104"/>
  <c r="P147"/>
  <c r="BK154"/>
  <c r="J154"/>
  <c r="J106"/>
  <c r="P158"/>
  <c i="4" r="BK130"/>
  <c r="J130"/>
  <c r="J101"/>
  <c r="BK133"/>
  <c r="J133"/>
  <c r="J102"/>
  <c r="BK136"/>
  <c r="J136"/>
  <c r="J103"/>
  <c i="5" r="BK132"/>
  <c r="J132"/>
  <c r="J101"/>
  <c r="BK136"/>
  <c r="J136"/>
  <c r="J102"/>
  <c r="R141"/>
  <c r="R145"/>
  <c i="6" r="P132"/>
  <c r="P131"/>
  <c r="P125"/>
  <c i="1" r="AU99"/>
  <c i="6" r="P135"/>
  <c r="T140"/>
  <c r="T144"/>
  <c i="7" r="P132"/>
  <c r="P131"/>
  <c r="P125"/>
  <c i="1" r="AU100"/>
  <c i="7" r="R132"/>
  <c r="P135"/>
  <c r="R141"/>
  <c r="R146"/>
  <c i="8" r="R130"/>
  <c r="R133"/>
  <c r="R136"/>
  <c i="9" r="P130"/>
  <c r="P135"/>
  <c r="BK138"/>
  <c r="J138"/>
  <c r="J103"/>
  <c i="10" r="R125"/>
  <c r="R122"/>
  <c r="R121"/>
  <c r="P128"/>
  <c r="BK131"/>
  <c r="J131"/>
  <c r="J101"/>
  <c i="11" r="P122"/>
  <c r="R125"/>
  <c r="P128"/>
  <c i="12" r="BK125"/>
  <c r="J125"/>
  <c r="J99"/>
  <c r="BK128"/>
  <c r="J128"/>
  <c r="J100"/>
  <c r="BK131"/>
  <c r="J131"/>
  <c r="J101"/>
  <c i="13" r="R125"/>
  <c r="R122"/>
  <c r="R121"/>
  <c r="R128"/>
  <c r="P131"/>
  <c i="14" r="BK124"/>
  <c r="J124"/>
  <c r="J99"/>
  <c r="R124"/>
  <c r="R121"/>
  <c r="R120"/>
  <c r="BK128"/>
  <c r="J128"/>
  <c r="J100"/>
  <c r="R128"/>
  <c r="T128"/>
  <c i="3" r="BK123"/>
  <c r="J123"/>
  <c r="J98"/>
  <c i="4" r="BK127"/>
  <c r="J127"/>
  <c r="J99"/>
  <c i="5" r="BK139"/>
  <c r="J139"/>
  <c r="J103"/>
  <c i="2" r="BK136"/>
  <c r="J136"/>
  <c r="J101"/>
  <c i="3" r="BK125"/>
  <c r="J125"/>
  <c r="J99"/>
  <c i="6" r="BK129"/>
  <c r="J129"/>
  <c r="J99"/>
  <c i="8" r="BK127"/>
  <c r="J127"/>
  <c r="J99"/>
  <c i="9" r="BK127"/>
  <c r="J127"/>
  <c r="J99"/>
  <c i="12" r="BK123"/>
  <c r="J123"/>
  <c r="J98"/>
  <c i="13" r="BK123"/>
  <c r="J123"/>
  <c r="J98"/>
  <c i="2" r="BK129"/>
  <c r="J129"/>
  <c r="J98"/>
  <c i="4" r="BK125"/>
  <c r="J125"/>
  <c r="J98"/>
  <c i="5" r="BK127"/>
  <c r="J127"/>
  <c r="J98"/>
  <c r="BK129"/>
  <c r="J129"/>
  <c r="J99"/>
  <c i="6" r="BK127"/>
  <c r="J127"/>
  <c r="J98"/>
  <c i="7" r="BK129"/>
  <c r="J129"/>
  <c r="J99"/>
  <c i="8" r="BK125"/>
  <c r="J125"/>
  <c r="J98"/>
  <c i="10" r="BK123"/>
  <c r="J123"/>
  <c r="J98"/>
  <c i="14" r="BK122"/>
  <c r="J122"/>
  <c r="J98"/>
  <c i="2" r="BK131"/>
  <c r="J131"/>
  <c r="J99"/>
  <c i="3" r="BK128"/>
  <c r="J128"/>
  <c r="J101"/>
  <c i="6" r="BK138"/>
  <c r="J138"/>
  <c r="J103"/>
  <c i="7" r="BK127"/>
  <c r="J127"/>
  <c r="J98"/>
  <c i="9" r="BK125"/>
  <c r="J125"/>
  <c r="J98"/>
  <c i="14" r="J91"/>
  <c r="E110"/>
  <c r="J89"/>
  <c r="BF129"/>
  <c r="BF130"/>
  <c r="BF123"/>
  <c r="F92"/>
  <c r="BF125"/>
  <c r="BF126"/>
  <c r="BF127"/>
  <c i="13" r="J89"/>
  <c r="F92"/>
  <c r="E111"/>
  <c r="BF126"/>
  <c r="BF129"/>
  <c r="BF133"/>
  <c r="BF124"/>
  <c r="BF127"/>
  <c r="BF132"/>
  <c r="J91"/>
  <c r="BF130"/>
  <c i="12" r="J89"/>
  <c r="BF126"/>
  <c r="BF132"/>
  <c r="J117"/>
  <c r="BF127"/>
  <c r="E85"/>
  <c r="BF124"/>
  <c r="BF129"/>
  <c r="BF133"/>
  <c r="BF134"/>
  <c r="F92"/>
  <c r="BF130"/>
  <c i="11" r="F92"/>
  <c r="E85"/>
  <c r="J89"/>
  <c r="BF127"/>
  <c r="BF129"/>
  <c r="J91"/>
  <c r="BF123"/>
  <c r="BF124"/>
  <c r="BF130"/>
  <c r="BF126"/>
  <c i="10" r="E85"/>
  <c r="F92"/>
  <c r="J117"/>
  <c r="BF124"/>
  <c r="BF127"/>
  <c r="BF130"/>
  <c r="J89"/>
  <c r="BF126"/>
  <c r="BF129"/>
  <c r="BF132"/>
  <c r="BF133"/>
  <c i="1" r="BB103"/>
  <c r="BD103"/>
  <c i="8" r="J130"/>
  <c r="J101"/>
  <c i="9" r="J119"/>
  <c r="BF131"/>
  <c r="BF132"/>
  <c r="BF133"/>
  <c r="E113"/>
  <c r="J117"/>
  <c r="BF134"/>
  <c r="BF140"/>
  <c r="BF137"/>
  <c r="BF141"/>
  <c r="F92"/>
  <c r="BF126"/>
  <c r="BF128"/>
  <c r="BF136"/>
  <c r="BF139"/>
  <c i="8" r="J119"/>
  <c r="BF131"/>
  <c r="BF134"/>
  <c r="BF135"/>
  <c r="BF138"/>
  <c r="BF139"/>
  <c r="E85"/>
  <c r="F92"/>
  <c r="J117"/>
  <c r="BF128"/>
  <c r="BF126"/>
  <c r="BF132"/>
  <c r="BF137"/>
  <c i="7" r="F92"/>
  <c r="BF136"/>
  <c r="BF140"/>
  <c r="BF147"/>
  <c r="E85"/>
  <c r="J91"/>
  <c r="BF128"/>
  <c r="BF130"/>
  <c r="BF133"/>
  <c r="BF144"/>
  <c r="BF145"/>
  <c r="BF148"/>
  <c r="J89"/>
  <c r="BF137"/>
  <c r="BF142"/>
  <c r="BF143"/>
  <c r="BF134"/>
  <c r="BF139"/>
  <c r="BF149"/>
  <c i="6" r="F92"/>
  <c r="E115"/>
  <c r="J121"/>
  <c r="BF139"/>
  <c r="BF143"/>
  <c r="BF145"/>
  <c r="J119"/>
  <c r="BF130"/>
  <c r="BF137"/>
  <c r="BF141"/>
  <c r="BF128"/>
  <c r="BF134"/>
  <c r="BF136"/>
  <c r="BF142"/>
  <c r="BF146"/>
  <c r="BF133"/>
  <c r="BF147"/>
  <c i="5" r="J89"/>
  <c r="J121"/>
  <c r="F122"/>
  <c r="BF128"/>
  <c r="BF133"/>
  <c r="BF140"/>
  <c r="BF142"/>
  <c r="BF146"/>
  <c r="E85"/>
  <c r="BF130"/>
  <c r="BF134"/>
  <c r="BF135"/>
  <c r="BF137"/>
  <c r="BF138"/>
  <c r="BF143"/>
  <c r="BF144"/>
  <c r="BF147"/>
  <c r="BF148"/>
  <c i="4" r="J89"/>
  <c r="F92"/>
  <c r="BF131"/>
  <c r="BF139"/>
  <c r="E85"/>
  <c r="J119"/>
  <c r="BF128"/>
  <c r="BF138"/>
  <c r="BF134"/>
  <c r="BF126"/>
  <c r="BF132"/>
  <c r="BF135"/>
  <c r="BF137"/>
  <c i="3" r="J91"/>
  <c r="BF129"/>
  <c r="J89"/>
  <c r="E111"/>
  <c r="F118"/>
  <c r="BF124"/>
  <c r="BF126"/>
  <c i="2" r="E85"/>
  <c r="J121"/>
  <c r="BF143"/>
  <c r="BF150"/>
  <c r="BF152"/>
  <c r="BF153"/>
  <c r="BF157"/>
  <c r="J91"/>
  <c r="BF132"/>
  <c r="BF134"/>
  <c r="BF137"/>
  <c r="BF140"/>
  <c r="BF141"/>
  <c r="BF145"/>
  <c r="BF155"/>
  <c r="BF160"/>
  <c r="BF161"/>
  <c r="BF142"/>
  <c r="BF146"/>
  <c r="BF151"/>
  <c r="BF159"/>
  <c r="F92"/>
  <c r="BF130"/>
  <c r="BF135"/>
  <c r="BF148"/>
  <c r="BF149"/>
  <c r="BF156"/>
  <c r="J33"/>
  <c i="1" r="AV95"/>
  <c i="3" r="J33"/>
  <c i="1" r="AV96"/>
  <c i="3" r="F33"/>
  <c i="1" r="AZ96"/>
  <c i="4" r="F35"/>
  <c i="1" r="BB97"/>
  <c i="5" r="F37"/>
  <c i="1" r="BD98"/>
  <c i="6" r="F37"/>
  <c i="1" r="BD99"/>
  <c i="7" r="F33"/>
  <c i="1" r="AZ100"/>
  <c i="7" r="F35"/>
  <c i="1" r="BB100"/>
  <c i="8" r="F37"/>
  <c i="1" r="BD101"/>
  <c i="9" r="F36"/>
  <c i="1" r="BC102"/>
  <c i="11" r="F33"/>
  <c i="1" r="AZ104"/>
  <c i="11" r="F35"/>
  <c i="1" r="BB104"/>
  <c i="12" r="F36"/>
  <c i="1" r="BC105"/>
  <c i="13" r="J33"/>
  <c i="1" r="AV106"/>
  <c i="14" r="F35"/>
  <c i="1" r="BB107"/>
  <c i="2" r="F33"/>
  <c i="1" r="AZ95"/>
  <c i="2" r="F36"/>
  <c i="1" r="BC95"/>
  <c i="4" r="F37"/>
  <c i="1" r="BD97"/>
  <c i="5" r="F33"/>
  <c i="1" r="AZ98"/>
  <c i="5" r="J33"/>
  <c i="1" r="AV98"/>
  <c i="6" r="F33"/>
  <c i="1" r="AZ99"/>
  <c i="7" r="F37"/>
  <c i="1" r="BD100"/>
  <c i="8" r="F35"/>
  <c i="1" r="BB101"/>
  <c i="9" r="J33"/>
  <c i="1" r="AV102"/>
  <c i="10" r="J33"/>
  <c i="1" r="AV103"/>
  <c i="11" r="F37"/>
  <c i="1" r="BD104"/>
  <c i="12" r="J33"/>
  <c i="1" r="AV105"/>
  <c i="12" r="F33"/>
  <c i="1" r="AZ105"/>
  <c i="13" r="F33"/>
  <c i="1" r="AZ106"/>
  <c i="14" r="F36"/>
  <c i="1" r="BC107"/>
  <c i="2" r="F37"/>
  <c i="1" r="BD95"/>
  <c i="3" r="F35"/>
  <c i="1" r="BB96"/>
  <c i="4" r="F33"/>
  <c i="1" r="AZ97"/>
  <c i="4" r="F36"/>
  <c i="1" r="BC97"/>
  <c i="5" r="F36"/>
  <c i="1" r="BC98"/>
  <c i="6" r="J33"/>
  <c i="1" r="AV99"/>
  <c i="7" r="F36"/>
  <c i="1" r="BC100"/>
  <c i="8" r="F33"/>
  <c i="1" r="AZ101"/>
  <c i="8" r="F36"/>
  <c i="1" r="BC101"/>
  <c i="9" r="F37"/>
  <c i="1" r="BD102"/>
  <c i="10" r="F36"/>
  <c i="1" r="BC103"/>
  <c i="11" r="J33"/>
  <c i="1" r="AV104"/>
  <c i="12" r="F35"/>
  <c i="1" r="BB105"/>
  <c i="13" r="F36"/>
  <c i="1" r="BC106"/>
  <c i="13" r="F37"/>
  <c i="1" r="BD106"/>
  <c i="14" r="F37"/>
  <c i="1" r="BD107"/>
  <c i="2" r="F35"/>
  <c i="1" r="BB95"/>
  <c i="3" r="F37"/>
  <c i="1" r="BD96"/>
  <c i="3" r="F36"/>
  <c i="1" r="BC96"/>
  <c i="4" r="J33"/>
  <c i="1" r="AV97"/>
  <c i="5" r="F35"/>
  <c i="1" r="BB98"/>
  <c i="6" r="F36"/>
  <c i="1" r="BC99"/>
  <c i="6" r="F35"/>
  <c i="1" r="BB99"/>
  <c i="7" r="J33"/>
  <c i="1" r="AV100"/>
  <c i="8" r="J33"/>
  <c i="1" r="AV101"/>
  <c i="9" r="F35"/>
  <c i="1" r="BB102"/>
  <c i="9" r="F33"/>
  <c i="1" r="AZ102"/>
  <c i="10" r="F33"/>
  <c i="1" r="AZ103"/>
  <c i="11" r="F36"/>
  <c i="1" r="BC104"/>
  <c i="12" r="F37"/>
  <c i="1" r="BD105"/>
  <c i="13" r="F35"/>
  <c i="1" r="BB106"/>
  <c i="14" r="J33"/>
  <c i="1" r="AV107"/>
  <c i="14" r="F33"/>
  <c i="1" r="AZ107"/>
  <c i="7" l="1" r="R131"/>
  <c r="R125"/>
  <c i="2" r="P138"/>
  <c r="P127"/>
  <c i="1" r="AU95"/>
  <c i="6" r="T131"/>
  <c r="T125"/>
  <c i="4" r="R129"/>
  <c r="R123"/>
  <c i="2" r="R138"/>
  <c r="R127"/>
  <c i="9" r="P129"/>
  <c r="P123"/>
  <c i="1" r="AU102"/>
  <c i="7" r="T131"/>
  <c r="T125"/>
  <c i="5" r="P131"/>
  <c r="P125"/>
  <c i="1" r="AU98"/>
  <c i="11" r="P121"/>
  <c r="P120"/>
  <c i="1" r="AU104"/>
  <c i="8" r="R129"/>
  <c r="R123"/>
  <c r="BK129"/>
  <c r="J129"/>
  <c r="J100"/>
  <c i="4" r="T129"/>
  <c r="T123"/>
  <c i="8" r="P129"/>
  <c r="P123"/>
  <c i="1" r="AU101"/>
  <c i="2" r="T138"/>
  <c r="T127"/>
  <c i="11" r="R121"/>
  <c r="R120"/>
  <c i="6" r="R131"/>
  <c r="R125"/>
  <c i="9" r="R129"/>
  <c r="R123"/>
  <c i="5" r="R131"/>
  <c r="R125"/>
  <c i="8" r="T129"/>
  <c r="T123"/>
  <c i="4" r="BK124"/>
  <c r="J124"/>
  <c r="J97"/>
  <c r="BK129"/>
  <c r="J129"/>
  <c r="J100"/>
  <c i="5" r="BK126"/>
  <c r="J126"/>
  <c r="J97"/>
  <c i="7" r="BK131"/>
  <c r="J131"/>
  <c r="J100"/>
  <c i="8" r="BK124"/>
  <c r="J124"/>
  <c r="J97"/>
  <c i="9" r="BK124"/>
  <c r="J124"/>
  <c r="J97"/>
  <c i="2" r="BK128"/>
  <c r="J128"/>
  <c r="J97"/>
  <c r="BK138"/>
  <c r="J138"/>
  <c r="J102"/>
  <c i="6" r="BK126"/>
  <c r="J126"/>
  <c r="J97"/>
  <c r="BK131"/>
  <c r="J131"/>
  <c r="J100"/>
  <c i="9" r="BK129"/>
  <c r="J129"/>
  <c r="J100"/>
  <c i="3" r="BK127"/>
  <c r="J127"/>
  <c r="J100"/>
  <c i="7" r="BK126"/>
  <c r="J126"/>
  <c r="J97"/>
  <c i="10" r="BK122"/>
  <c r="J122"/>
  <c r="J97"/>
  <c i="11" r="BK121"/>
  <c r="J121"/>
  <c r="J97"/>
  <c i="12" r="BK122"/>
  <c r="J122"/>
  <c r="J97"/>
  <c i="3" r="BK122"/>
  <c r="J122"/>
  <c r="J97"/>
  <c i="5" r="BK131"/>
  <c r="J131"/>
  <c r="J100"/>
  <c i="13" r="BK122"/>
  <c r="J122"/>
  <c r="J97"/>
  <c i="14" r="BK121"/>
  <c r="BK120"/>
  <c r="J120"/>
  <c r="J96"/>
  <c i="2" r="J34"/>
  <c i="1" r="AW95"/>
  <c r="AT95"/>
  <c i="5" r="J34"/>
  <c i="1" r="AW98"/>
  <c r="AT98"/>
  <c i="8" r="J34"/>
  <c i="1" r="AW101"/>
  <c r="AT101"/>
  <c i="9" r="F34"/>
  <c i="1" r="BA102"/>
  <c i="12" r="J34"/>
  <c i="1" r="AW105"/>
  <c r="AT105"/>
  <c i="14" r="F34"/>
  <c i="1" r="BA107"/>
  <c i="3" r="F34"/>
  <c i="1" r="BA96"/>
  <c i="4" r="J34"/>
  <c i="1" r="AW97"/>
  <c r="AT97"/>
  <c i="6" r="J34"/>
  <c i="1" r="AW99"/>
  <c r="AT99"/>
  <c i="7" r="F34"/>
  <c i="1" r="BA100"/>
  <c i="10" r="J34"/>
  <c i="1" r="AW103"/>
  <c r="AT103"/>
  <c i="11" r="J34"/>
  <c i="1" r="AW104"/>
  <c r="AT104"/>
  <c i="13" r="J34"/>
  <c i="1" r="AW106"/>
  <c r="AT106"/>
  <c i="14" r="J34"/>
  <c i="1" r="AW107"/>
  <c r="AT107"/>
  <c r="AZ94"/>
  <c r="AV94"/>
  <c r="AK29"/>
  <c i="2" r="F34"/>
  <c i="1" r="BA95"/>
  <c i="5" r="F34"/>
  <c i="1" r="BA98"/>
  <c i="7" r="J34"/>
  <c i="1" r="AW100"/>
  <c r="AT100"/>
  <c i="9" r="J34"/>
  <c i="1" r="AW102"/>
  <c r="AT102"/>
  <c i="12" r="F34"/>
  <c i="1" r="BA105"/>
  <c r="BD94"/>
  <c r="W33"/>
  <c r="BC94"/>
  <c r="AY94"/>
  <c i="3" r="J34"/>
  <c i="1" r="AW96"/>
  <c r="AT96"/>
  <c i="4" r="F34"/>
  <c i="1" r="BA97"/>
  <c i="6" r="F34"/>
  <c i="1" r="BA99"/>
  <c i="8" r="F34"/>
  <c i="1" r="BA101"/>
  <c i="10" r="F34"/>
  <c i="1" r="BA103"/>
  <c i="11" r="F34"/>
  <c i="1" r="BA104"/>
  <c i="13" r="F34"/>
  <c i="1" r="BA106"/>
  <c r="BB94"/>
  <c r="AX94"/>
  <c i="11" l="1" r="BK120"/>
  <c r="J120"/>
  <c r="J96"/>
  <c i="3" r="BK121"/>
  <c r="J121"/>
  <c r="J96"/>
  <c i="4" r="BK123"/>
  <c r="J123"/>
  <c i="7" r="BK125"/>
  <c r="J125"/>
  <c i="12" r="BK121"/>
  <c r="J121"/>
  <c r="J96"/>
  <c i="13" r="BK121"/>
  <c r="J121"/>
  <c r="J96"/>
  <c i="5" r="BK125"/>
  <c r="J125"/>
  <c r="J96"/>
  <c i="8" r="BK123"/>
  <c r="J123"/>
  <c r="J96"/>
  <c i="10" r="BK121"/>
  <c r="J121"/>
  <c i="9" r="BK123"/>
  <c r="J123"/>
  <c i="14" r="J121"/>
  <c r="J97"/>
  <c i="2" r="BK127"/>
  <c r="J127"/>
  <c r="J96"/>
  <c i="6" r="BK125"/>
  <c r="J125"/>
  <c r="J96"/>
  <c i="1" r="AU94"/>
  <c i="7" r="J30"/>
  <c i="1" r="AG100"/>
  <c i="10" r="J30"/>
  <c i="1" r="AG103"/>
  <c r="W29"/>
  <c r="W32"/>
  <c i="14" r="J30"/>
  <c i="1" r="AG107"/>
  <c i="4" r="J30"/>
  <c i="1" r="AG97"/>
  <c i="9" r="J30"/>
  <c i="1" r="AG102"/>
  <c r="W31"/>
  <c r="BA94"/>
  <c r="W30"/>
  <c i="14" l="1" r="J39"/>
  <c i="10" r="J39"/>
  <c i="7" r="J39"/>
  <c i="4" r="J39"/>
  <c i="9" r="J39"/>
  <c i="10" r="J96"/>
  <c i="7" r="J96"/>
  <c i="4" r="J96"/>
  <c i="9" r="J96"/>
  <c i="1" r="AN97"/>
  <c r="AN103"/>
  <c r="AN107"/>
  <c r="AN100"/>
  <c r="AN102"/>
  <c i="12" r="J30"/>
  <c i="1" r="AG105"/>
  <c i="3" r="J30"/>
  <c i="1" r="AG96"/>
  <c i="11" r="J30"/>
  <c i="1" r="AG104"/>
  <c i="6" r="J30"/>
  <c i="1" r="AG99"/>
  <c i="8" r="J30"/>
  <c i="1" r="AG101"/>
  <c r="AN101"/>
  <c i="13" r="J30"/>
  <c i="1" r="AG106"/>
  <c i="2" r="J30"/>
  <c i="1" r="AG95"/>
  <c i="5" r="J30"/>
  <c i="1" r="AG98"/>
  <c r="AW94"/>
  <c r="AK30"/>
  <c i="13" l="1" r="J39"/>
  <c i="3" r="J39"/>
  <c i="6" r="J39"/>
  <c i="8" r="J39"/>
  <c i="11" r="J39"/>
  <c i="2" r="J39"/>
  <c i="12" r="J39"/>
  <c i="5" r="J39"/>
  <c i="1" r="AN95"/>
  <c r="AN98"/>
  <c r="AN105"/>
  <c r="AN99"/>
  <c r="AN104"/>
  <c r="AN106"/>
  <c r="AN96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<sst xmlns="http://schemas.openxmlformats.org/spreadsheetml/2006/main">
  <si>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</si>
  <si>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</si>
  <si>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</si>
  <si>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</si>
  <si>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</si>
  <si>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{2a101f79-5227-4a8c-a0da-93aa0c5c1e06}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</si>
  <si>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</si>
  <si>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</si>
  <si>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</si>
  <si>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</si>
  <si>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</si>
  <si>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</si>
  <si>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</si>
  <si>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001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</si>
  <si>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</si>
  <si>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</si>
  <si>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Detské ihrisko Rodinka ul. Sv. Anny</t>
  </si>
  <si>
    <t>JKSO:</t>
  </si>
  <si>
    <t>KS:</t>
  </si>
  <si>
    <t>Miesto:</t>
  </si>
  <si>
    <t>Podolínec</t>
  </si>
  <si>
    <t>Dátum:</t>
  </si>
  <si>
    <t>9. 3. 2023</t>
  </si>
  <si>
    <t>Objednávateľ:</t>
  </si>
  <si>
    <t>IČO:</t>
  </si>
  <si>
    <t>Mesto Podolínec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</si>
  <si>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</si>
  <si>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</si>
  <si>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</si>
  <si>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</si>
  <si>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</si>
  <si>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</si>
  <si>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</si>
  <si>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Mgr. Michal Marhefka MBA, AA-367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</si>
  <si>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</si>
  <si>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</si>
  <si>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</si>
  <si>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</si>
  <si>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</si>
  <si>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</si>
  <si>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</si>
  <si>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</si>
  <si>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</si>
  <si>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</si>
  <si>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</si>
  <si>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</si>
  <si>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</si>
  <si>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</si>
  <si>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</si>
  <si>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</si>
  <si>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</si>
  <si>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</si>
  <si>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</si>
  <si>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</si>
  <si>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</si>
  <si>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</si>
  <si>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</si>
  <si>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</si>
  <si>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</si>
  <si>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</si>
  <si>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</si>
  <si>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</si>
  <si>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</si>
  <si>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</si>
  <si>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</si>
  <si>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</si>
  <si>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</si>
  <si>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</si>
  <si>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</si>
  <si>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</si>
  <si>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</si>
  <si>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</si>
  <si>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</si>
  <si>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</si>
  <si>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</si>
  <si>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</si>
  <si>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</si>
  <si>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</si>
  <si>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</si>
  <si>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</si>
  <si>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PINTA</t>
  </si>
  <si>
    <t>STA</t>
  </si>
  <si>
    <t>1</t>
  </si>
  <si>
    <t>{1ea5a622-68c9-40e6-828a-11f3f3d6acb7}</t>
  </si>
  <si>
    <t>002</t>
  </si>
  <si>
    <t>KOLOTOČ</t>
  </si>
  <si>
    <t>{1b6cf2cb-9d1f-4def-86f9-88935a165852}</t>
  </si>
  <si>
    <t>003</t>
  </si>
  <si>
    <t>PIESKOVISKO ČLN</t>
  </si>
  <si>
    <t>{89ba952e-9f0d-45c7-b424-d499dddfbfc5}</t>
  </si>
  <si>
    <t>004</t>
  </si>
  <si>
    <t>FITDRÁHA</t>
  </si>
  <si>
    <t>{7e1d9c27-b06c-41fb-a728-b1d638af210e}</t>
  </si>
  <si>
    <t>005</t>
  </si>
  <si>
    <t>REŤAZOVÉ HOJDAČKY PERE 4 DETI</t>
  </si>
  <si>
    <t>{c3a59b20-ac99-46db-a60a-b10d94d8f7ef}</t>
  </si>
  <si>
    <t>006</t>
  </si>
  <si>
    <t>HOJDAČKA HNIEZDO</t>
  </si>
  <si>
    <t>{163022c3-74e2-44a4-89b4-1bfcb53e9cc7}</t>
  </si>
  <si>
    <t>007</t>
  </si>
  <si>
    <t>LAVIČKA</t>
  </si>
  <si>
    <t>{9ee52ddb-8d23-40e5-9929-3fed835f129a}</t>
  </si>
  <si>
    <t>008</t>
  </si>
  <si>
    <t>INFOTABUĽA</t>
  </si>
  <si>
    <t>{8d59d188-5c82-4d87-b4ed-978aa3254a36}</t>
  </si>
  <si>
    <t>009</t>
  </si>
  <si>
    <t>Spevnená plocha FITDRÁHA</t>
  </si>
  <si>
    <t>{9ea8f1b0-f78d-45a8-b666-a99fab9a8b14}</t>
  </si>
  <si>
    <t>010</t>
  </si>
  <si>
    <t>Spevnená plocha Hojdačka pre 4 deti</t>
  </si>
  <si>
    <t>{89ec9fce-32af-47d8-b8fe-c7c0418e7e08}</t>
  </si>
  <si>
    <t>011</t>
  </si>
  <si>
    <t>Spevnená plocha Kolotoč a Hojdačka hniezdo</t>
  </si>
  <si>
    <t>{0fe68eb8-defb-421c-ace8-6b5bad1af6a8}</t>
  </si>
  <si>
    <t>012</t>
  </si>
  <si>
    <t>Spevnená plocha loď PINTA</t>
  </si>
  <si>
    <t>{bbf0f3a5-70a8-4c1e-a645-ddf9c096e045}</t>
  </si>
  <si>
    <t>013</t>
  </si>
  <si>
    <t>Spevnená plocha Piestkovisko čln</t>
  </si>
  <si>
    <t>{b27668f6-9c21-47f0-a907-d85a6aa6654e}</t>
  </si>
  <si>
    <t>KRYCÍ LIST ROZPOČTU</t>
  </si>
  <si>
    <t>Objekt:</t>
  </si>
  <si>
    <t>001 - PINTA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</si>
  <si>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</si>
  <si>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</si>
  <si>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</si>
  <si>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</si>
  <si>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</si>
  <si>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</si>
  <si>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</si>
  <si>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</si>
  <si>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</si>
  <si>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</si>
  <si>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</si>
  <si>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</si>
  <si>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</si>
  <si>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</si>
  <si>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</si>
  <si>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</si>
  <si>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</si>
  <si>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</si>
  <si>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</si>
  <si>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</si>
  <si>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</si>
  <si>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</si>
  <si>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</si>
  <si>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</si>
  <si>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</si>
  <si>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</si>
  <si>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</si>
  <si>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</si>
  <si>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</si>
  <si>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</si>
  <si>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</si>
  <si>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</si>
  <si>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</si>
  <si>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131201101.S</t>
  </si>
  <si>
    <t>Výkop nezapaženej jamy v hornine 3, do 100 m3</t>
  </si>
  <si>
    <t>m3</t>
  </si>
  <si>
    <t>4</t>
  </si>
  <si>
    <t>2</t>
  </si>
  <si>
    <t>-877817067</t>
  </si>
  <si>
    <t>Zakladanie</t>
  </si>
  <si>
    <t>275311117.S</t>
  </si>
  <si>
    <t>Základové pätky z betónu tr. C 25/30</t>
  </si>
  <si>
    <t>-508211009</t>
  </si>
  <si>
    <t>9</t>
  </si>
  <si>
    <t>Ostatné konštrukcie a práce-búranie</t>
  </si>
  <si>
    <t>3</t>
  </si>
  <si>
    <t>941941031.S</t>
  </si>
  <si>
    <t>Montáž lešenia ľahkého pracovného radového s podlahami šírky od 0,80 do 1,00 m, výšky do 10 m</t>
  </si>
  <si>
    <t>m2</t>
  </si>
  <si>
    <t>1223030512</t>
  </si>
  <si>
    <t>952901221.S</t>
  </si>
  <si>
    <t>Vyčistenie ostatných objektov</t>
  </si>
  <si>
    <t>1766248711</t>
  </si>
  <si>
    <t>99</t>
  </si>
  <si>
    <t>Presun hmôt HSV</t>
  </si>
  <si>
    <t>5</t>
  </si>
  <si>
    <t>998223011.S</t>
  </si>
  <si>
    <t>Presun hmôt pre pozemné komunikácie s krytom dláždeným (822 2.3, 822 5.3) akejkoľvek dĺžky objektu</t>
  </si>
  <si>
    <t>t</t>
  </si>
  <si>
    <t>-1479303872</t>
  </si>
  <si>
    <t>PSV</t>
  </si>
  <si>
    <t>Práce a dodávky PSV</t>
  </si>
  <si>
    <t>762</t>
  </si>
  <si>
    <t>Konštrukcie tesárske</t>
  </si>
  <si>
    <t>6</t>
  </si>
  <si>
    <t>762341001.S</t>
  </si>
  <si>
    <t>Montáž podesty</t>
  </si>
  <si>
    <t>16</t>
  </si>
  <si>
    <t>1477773428</t>
  </si>
  <si>
    <t>7</t>
  </si>
  <si>
    <t>M</t>
  </si>
  <si>
    <t>607260000100.S</t>
  </si>
  <si>
    <t>Podesta z agátového dreva</t>
  </si>
  <si>
    <t>32</t>
  </si>
  <si>
    <t>-1444785761</t>
  </si>
  <si>
    <t>10</t>
  </si>
  <si>
    <t>762595000.S</t>
  </si>
  <si>
    <t>Spojovacie a ochranné prostriedky k montáži konštrukcií viazaných</t>
  </si>
  <si>
    <t>1833758730</t>
  </si>
  <si>
    <t>11</t>
  </si>
  <si>
    <t>998762102.S</t>
  </si>
  <si>
    <t>Presun hmôt pre konštrukcie tesárske v objektoch výšky do 12 m</t>
  </si>
  <si>
    <t>-882481007</t>
  </si>
  <si>
    <t>763</t>
  </si>
  <si>
    <t>Konštrukcie - drevostavby</t>
  </si>
  <si>
    <t>8</t>
  </si>
  <si>
    <t>763732101.S</t>
  </si>
  <si>
    <t>Montáž priestor viaz. konštrukcií z hranatého reziva krov a stĺpy</t>
  </si>
  <si>
    <t>-437114623</t>
  </si>
  <si>
    <t>611980004800.S</t>
  </si>
  <si>
    <t>Hranol AG</t>
  </si>
  <si>
    <t>-1979219077</t>
  </si>
  <si>
    <t>766</t>
  </si>
  <si>
    <t>Konštrukcie stolárske</t>
  </si>
  <si>
    <t>13</t>
  </si>
  <si>
    <t>766121210.S</t>
  </si>
  <si>
    <t>Kormidlo</t>
  </si>
  <si>
    <t>-1873079189</t>
  </si>
  <si>
    <t>14</t>
  </si>
  <si>
    <t>766121220.S</t>
  </si>
  <si>
    <t>Rampa</t>
  </si>
  <si>
    <t>-75737295</t>
  </si>
  <si>
    <t>15</t>
  </si>
  <si>
    <t>766122310.S</t>
  </si>
  <si>
    <t>Vtáčik s hniezdom</t>
  </si>
  <si>
    <t>-399953148</t>
  </si>
  <si>
    <t>12</t>
  </si>
  <si>
    <t>766211400.S</t>
  </si>
  <si>
    <t>Chyty</t>
  </si>
  <si>
    <t>ks</t>
  </si>
  <si>
    <t>-2088061098</t>
  </si>
  <si>
    <t>22</t>
  </si>
  <si>
    <t>766422222.S</t>
  </si>
  <si>
    <t>Kôš</t>
  </si>
  <si>
    <t>888352252</t>
  </si>
  <si>
    <t>23</t>
  </si>
  <si>
    <t>766422223.S</t>
  </si>
  <si>
    <t>Okno</t>
  </si>
  <si>
    <t>-2011985113</t>
  </si>
  <si>
    <t>767</t>
  </si>
  <si>
    <t>Konštrukcie doplnkové kovové</t>
  </si>
  <si>
    <t>767251111.S</t>
  </si>
  <si>
    <t>VL šmýkačka 230</t>
  </si>
  <si>
    <t>-1010646176</t>
  </si>
  <si>
    <t>17</t>
  </si>
  <si>
    <t>767251123.S</t>
  </si>
  <si>
    <t>Siete 1 x 1 m</t>
  </si>
  <si>
    <t>-36583857</t>
  </si>
  <si>
    <t>18</t>
  </si>
  <si>
    <t>998767101.S</t>
  </si>
  <si>
    <t>Presun hmôt pre kovové stavebné doplnkové konštrukcie v objektoch výšky do 6 m</t>
  </si>
  <si>
    <t>-642348634</t>
  </si>
  <si>
    <t>783</t>
  </si>
  <si>
    <t>Nátery</t>
  </si>
  <si>
    <t>21</t>
  </si>
  <si>
    <t>783612200.S</t>
  </si>
  <si>
    <t>Nátery proti zemnej vlhkosti Asfalt. penetra</t>
  </si>
  <si>
    <t>kg</t>
  </si>
  <si>
    <t>58386516</t>
  </si>
  <si>
    <t>19</t>
  </si>
  <si>
    <t>783616000.S</t>
  </si>
  <si>
    <t>Nátery stolárskych výrobkov synt. 1x olej napúštací</t>
  </si>
  <si>
    <t>1743844403</t>
  </si>
  <si>
    <t>783616100.S</t>
  </si>
  <si>
    <t>Nátery tesárskych konštrukc. Lazúra</t>
  </si>
  <si>
    <t>498000593</t>
  </si>
  <si>
    <t>002 - KOLOTOČ</t>
  </si>
  <si>
    <t>-1339731110</t>
  </si>
  <si>
    <t>-1338994552</t>
  </si>
  <si>
    <t>767330201.S</t>
  </si>
  <si>
    <t>Kolotoč Typ 2</t>
  </si>
  <si>
    <t>-1630944635</t>
  </si>
  <si>
    <t>003 - PIESKOVISKO ČLN</t>
  </si>
  <si>
    <t>162501102.S</t>
  </si>
  <si>
    <t>Vodorovné premiestnenie výkopku po spevnenej ceste z horniny tr.1-4, do 100 m3 na vzdialenosť do 5000 m</t>
  </si>
  <si>
    <t>-690582445</t>
  </si>
  <si>
    <t>289971211.S</t>
  </si>
  <si>
    <t xml:space="preserve">Geotextília </t>
  </si>
  <si>
    <t>130202155</t>
  </si>
  <si>
    <t>1819418159</t>
  </si>
  <si>
    <t>975245495</t>
  </si>
  <si>
    <t>m</t>
  </si>
  <si>
    <t>-348267788</t>
  </si>
  <si>
    <t>1381817658</t>
  </si>
  <si>
    <t>917178183</t>
  </si>
  <si>
    <t>897384308</t>
  </si>
  <si>
    <t>-631990433</t>
  </si>
  <si>
    <t>004 - FITDRÁHA</t>
  </si>
  <si>
    <t>-161672841</t>
  </si>
  <si>
    <t>472420839</t>
  </si>
  <si>
    <t>-391291315</t>
  </si>
  <si>
    <t>786082328</t>
  </si>
  <si>
    <t>429468458</t>
  </si>
  <si>
    <t>-1240720710</t>
  </si>
  <si>
    <t>-373621396</t>
  </si>
  <si>
    <t>189250438</t>
  </si>
  <si>
    <t>Rúčkovacie trojuholníky</t>
  </si>
  <si>
    <t>-1465127426</t>
  </si>
  <si>
    <t>Laná</t>
  </si>
  <si>
    <t>1949581334</t>
  </si>
  <si>
    <t>1278328848</t>
  </si>
  <si>
    <t>7501137</t>
  </si>
  <si>
    <t>65822338</t>
  </si>
  <si>
    <t>-1139736447</t>
  </si>
  <si>
    <t>005 - REŤAZOVÉ HOJDAČKY PERE 4 DETI</t>
  </si>
  <si>
    <t>-646090595</t>
  </si>
  <si>
    <t>-1702427337</t>
  </si>
  <si>
    <t>-433565540</t>
  </si>
  <si>
    <t>934194416</t>
  </si>
  <si>
    <t>-1462123199</t>
  </si>
  <si>
    <t>463507931</t>
  </si>
  <si>
    <t>1515789740</t>
  </si>
  <si>
    <t>Baby sedák s reťazou</t>
  </si>
  <si>
    <t>806035186</t>
  </si>
  <si>
    <t>Rovný sedák s reťazou</t>
  </si>
  <si>
    <t>-1019910707</t>
  </si>
  <si>
    <t>-1457103455</t>
  </si>
  <si>
    <t>1985133717</t>
  </si>
  <si>
    <t>222580402</t>
  </si>
  <si>
    <t>-1871572761</t>
  </si>
  <si>
    <t>006 - HOJDAČKA HNIEZDO</t>
  </si>
  <si>
    <t>25734452</t>
  </si>
  <si>
    <t>1707341527</t>
  </si>
  <si>
    <t>-1806666700</t>
  </si>
  <si>
    <t>-1873737472</t>
  </si>
  <si>
    <t>1560794639</t>
  </si>
  <si>
    <t>-1442746768</t>
  </si>
  <si>
    <t>558776673</t>
  </si>
  <si>
    <t>Hniezdo</t>
  </si>
  <si>
    <t>-1691086237</t>
  </si>
  <si>
    <t>Kĺb</t>
  </si>
  <si>
    <t>1350295463</t>
  </si>
  <si>
    <t>Poistka</t>
  </si>
  <si>
    <t>1896980266</t>
  </si>
  <si>
    <t>24</t>
  </si>
  <si>
    <t>553570009900.S</t>
  </si>
  <si>
    <t>-1648230447</t>
  </si>
  <si>
    <t>2110096650</t>
  </si>
  <si>
    <t>275348837</t>
  </si>
  <si>
    <t>1383028110</t>
  </si>
  <si>
    <t>-583216331</t>
  </si>
  <si>
    <t>007 - LAVIČKA</t>
  </si>
  <si>
    <t>-2098702138</t>
  </si>
  <si>
    <t>1665588739</t>
  </si>
  <si>
    <t>-1062044258</t>
  </si>
  <si>
    <t>1958222815</t>
  </si>
  <si>
    <t>196941121</t>
  </si>
  <si>
    <t>-1202696320</t>
  </si>
  <si>
    <t>632913171</t>
  </si>
  <si>
    <t>-192553613</t>
  </si>
  <si>
    <t>172138325</t>
  </si>
  <si>
    <t>008 - INFOTABUĽA</t>
  </si>
  <si>
    <t>-1582537708</t>
  </si>
  <si>
    <t>-492666661</t>
  </si>
  <si>
    <t>Montáž tabuľového plechu</t>
  </si>
  <si>
    <t>1208281610</t>
  </si>
  <si>
    <t>Tabuľový plech</t>
  </si>
  <si>
    <t>390671354</t>
  </si>
  <si>
    <t>-354277179</t>
  </si>
  <si>
    <t>1925050743</t>
  </si>
  <si>
    <t>-252433394</t>
  </si>
  <si>
    <t>1968210426</t>
  </si>
  <si>
    <t>-1903912129</t>
  </si>
  <si>
    <t>1646751532</t>
  </si>
  <si>
    <t>682575549</t>
  </si>
  <si>
    <t>009 - Spevnená plocha FITDRÁHA</t>
  </si>
  <si>
    <t xml:space="preserve">    5 - Komunikácie</t>
  </si>
  <si>
    <t>122201101.S</t>
  </si>
  <si>
    <t>Odkopávka a prekopávka nezapažená v hornine 3, do 100 m3</t>
  </si>
  <si>
    <t>1440036230</t>
  </si>
  <si>
    <t>289971212.S</t>
  </si>
  <si>
    <t>Zhotovenie vrstvy z geotextílie na upravenom povrchu sklon do 1 : 5 , šírky nad 3 do 6 m</t>
  </si>
  <si>
    <t>14012756</t>
  </si>
  <si>
    <t>693110004710.S</t>
  </si>
  <si>
    <t>Geotextília polypropylénová netkaná 400 g/m2</t>
  </si>
  <si>
    <t>-162549780</t>
  </si>
  <si>
    <t>Komunikácie</t>
  </si>
  <si>
    <t>564831111.S</t>
  </si>
  <si>
    <t>Podklad zo štrkodrviny s rozprestretím a zhutnením, po zhutnení hr. 100 mm</t>
  </si>
  <si>
    <t>1886533599</t>
  </si>
  <si>
    <t>564831111.S1</t>
  </si>
  <si>
    <t>Podklad zo štrkodrviny s rozprestretím hr. 100 mm (Dunajský štrk fr. 16/32)</t>
  </si>
  <si>
    <t>1965996111</t>
  </si>
  <si>
    <t>915920004.S</t>
  </si>
  <si>
    <t>Osadenie neviditeľných plastových obrubníkov</t>
  </si>
  <si>
    <t>-526848353</t>
  </si>
  <si>
    <t>592170001400</t>
  </si>
  <si>
    <t>Obrubník plastový (neviditeľný)</t>
  </si>
  <si>
    <t>539415385</t>
  </si>
  <si>
    <t>010 - Spevnená plocha Hojdačka pre 4 deti</t>
  </si>
  <si>
    <t>1706981633</t>
  </si>
  <si>
    <t>175101202.S</t>
  </si>
  <si>
    <t>Obsyp dlažby zeminou vytriedenou bez kameniva a s vysiatim trávnika</t>
  </si>
  <si>
    <t>-213075003</t>
  </si>
  <si>
    <t>1359802839</t>
  </si>
  <si>
    <t>596610001.S</t>
  </si>
  <si>
    <t>Kladenie gumovej dlažby do štrkového lôžka (samotnú dlažbu dodá investor)</t>
  </si>
  <si>
    <t>-1179193687</t>
  </si>
  <si>
    <t>-1425106493</t>
  </si>
  <si>
    <t>-455965055</t>
  </si>
  <si>
    <t>011 - Spevnená plocha Kolotoč a Hojdačka hniezdo</t>
  </si>
  <si>
    <t>1381509397</t>
  </si>
  <si>
    <t>-1307995902</t>
  </si>
  <si>
    <t>-287982849</t>
  </si>
  <si>
    <t>-1927100824</t>
  </si>
  <si>
    <t>589160021.S</t>
  </si>
  <si>
    <t>Športový povrch multifunkčný z EPDM 10 mm</t>
  </si>
  <si>
    <t>-1242784313</t>
  </si>
  <si>
    <t>Osadenie gumených obrubníkov</t>
  </si>
  <si>
    <t>-632311875</t>
  </si>
  <si>
    <t>1269484729</t>
  </si>
  <si>
    <t>918101112.S</t>
  </si>
  <si>
    <t>Lôžko pod obrubníky, krajníky alebo obruby z dlažobných kociek z betónu prostého tr. C 16/20</t>
  </si>
  <si>
    <t>1181767467</t>
  </si>
  <si>
    <t>012 - Spevnená plocha loď PINTA</t>
  </si>
  <si>
    <t>-1191660697</t>
  </si>
  <si>
    <t>1414361170</t>
  </si>
  <si>
    <t>-340166220</t>
  </si>
  <si>
    <t>171190062</t>
  </si>
  <si>
    <t>690367952</t>
  </si>
  <si>
    <t>-1353619623</t>
  </si>
  <si>
    <t>-350086266</t>
  </si>
  <si>
    <t>013 - Spevnená plocha Piestkovisko čln</t>
  </si>
  <si>
    <t>754954139</t>
  </si>
  <si>
    <t>564851111.S</t>
  </si>
  <si>
    <t>Podklad zo štrkodrviny s rozprestretím a zhutnením, po zhutnení hr. 150 mm</t>
  </si>
  <si>
    <t>-1435167795</t>
  </si>
  <si>
    <t>596911141.S</t>
  </si>
  <si>
    <t>Kladenie betónovej zámkovej dlažby komunikácií pre peších hr. 60 mm pre peších do 50 m2 so zriadením lôžka z kameniva hr. 30 mm</t>
  </si>
  <si>
    <t>-1829371777</t>
  </si>
  <si>
    <t>592460010200.S</t>
  </si>
  <si>
    <t>Dlažba betónová, rozmer 200x100x60 mm, farebná</t>
  </si>
  <si>
    <t>-1517321997</t>
  </si>
  <si>
    <t>916561112.S</t>
  </si>
  <si>
    <t>Osadenie záhonového alebo parkového obrubníka betón., do lôžka z bet. pros. tr. C 16/20 s bočnou oporou</t>
  </si>
  <si>
    <t>-469268764</t>
  </si>
  <si>
    <t>592170001500.S</t>
  </si>
  <si>
    <t>Obrubník parkový, lxšxv 1000x50x200 mm, farebný</t>
  </si>
  <si>
    <t>431687895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</si>
</sst>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45" t="s">
        <v>40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41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48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49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50</v>
      </c>
      <c r="AI60" s="39"/>
      <c r="AJ60" s="39"/>
      <c r="AK60" s="39"/>
      <c r="AL60" s="39"/>
      <c r="AM60" s="67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52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53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50</v>
      </c>
      <c r="AI75" s="39"/>
      <c r="AJ75" s="39"/>
      <c r="AK75" s="39"/>
      <c r="AL75" s="39"/>
      <c r="AM75" s="67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001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Detské ihrisko Rodinka ul. Sv. Anny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Podolínec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9. 3. 2023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>Mesto Podolínec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55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25.6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>Mgr. Michal Marhefka MBA, AA-367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56</v>
      </c>
      <c r="D92" s="97"/>
      <c r="E92" s="97"/>
      <c r="F92" s="97"/>
      <c r="G92" s="97"/>
      <c r="H92" s="98"/>
      <c r="I92" s="99" t="s">
        <v>57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58</v>
      </c>
      <c r="AH92" s="97"/>
      <c r="AI92" s="97"/>
      <c r="AJ92" s="97"/>
      <c r="AK92" s="97"/>
      <c r="AL92" s="97"/>
      <c r="AM92" s="97"/>
      <c r="AN92" s="99" t="s">
        <v>59</v>
      </c>
      <c r="AO92" s="97"/>
      <c r="AP92" s="101"/>
      <c r="AQ92" s="102" t="s">
        <v>60</v>
      </c>
      <c r="AR92" s="41"/>
      <c r="AS92" s="103" t="s">
        <v>61</v>
      </c>
      <c r="AT92" s="104" t="s">
        <v>62</v>
      </c>
      <c r="AU92" s="104" t="s">
        <v>63</v>
      </c>
      <c r="AV92" s="104" t="s">
        <v>64</v>
      </c>
      <c r="AW92" s="104" t="s">
        <v>65</v>
      </c>
      <c r="AX92" s="104" t="s">
        <v>66</v>
      </c>
      <c r="AY92" s="104" t="s">
        <v>67</v>
      </c>
      <c r="AZ92" s="104" t="s">
        <v>68</v>
      </c>
      <c r="BA92" s="104" t="s">
        <v>69</v>
      </c>
      <c r="BB92" s="104" t="s">
        <v>70</v>
      </c>
      <c r="BC92" s="104" t="s">
        <v>71</v>
      </c>
      <c r="BD92" s="105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73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ROUND(SUM(AG95:AG107),2)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ROUND(SUM(AS95:AS107),2)</f>
        <v>0</v>
      </c>
      <c r="AT94" s="117">
        <f>ROUND(SUM(AV94:AW94),2)</f>
        <v>0</v>
      </c>
      <c r="AU94" s="118">
        <f>ROUND(SUM(AU95:AU107),5)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ROUND(SUM(AZ95:AZ107),2)</f>
        <v>0</v>
      </c>
      <c r="BA94" s="117">
        <f>ROUND(SUM(BA95:BA107),2)</f>
        <v>0</v>
      </c>
      <c r="BB94" s="117">
        <f>ROUND(SUM(BB95:BB107),2)</f>
        <v>0</v>
      </c>
      <c r="BC94" s="117">
        <f>ROUND(SUM(BC95:BC107),2)</f>
        <v>0</v>
      </c>
      <c r="BD94" s="119">
        <f>ROUND(SUM(BD95:BD107),2)</f>
        <v>0</v>
      </c>
      <c r="BE94" s="6"/>
      <c r="BS94" s="120" t="s">
        <v>74</v>
      </c>
      <c r="BT94" s="120" t="s">
        <v>75</v>
      </c>
      <c r="BU94" s="121" t="s">
        <v>76</v>
      </c>
      <c r="BV94" s="120" t="s">
        <v>77</v>
      </c>
      <c r="BW94" s="120" t="s">
        <v>5</v>
      </c>
      <c r="BX94" s="120" t="s">
        <v>78</v>
      </c>
      <c r="CL94" s="120" t="s">
        <v>1</v>
      </c>
    </row>
    <row r="95" s="7" customFormat="1" ht="16.5" customHeight="1">
      <c r="A95" s="122" t="s">
        <v>79</v>
      </c>
      <c r="B95" s="123"/>
      <c r="C95" s="124"/>
      <c r="D95" s="125" t="s">
        <v>13</v>
      </c>
      <c r="E95" s="125"/>
      <c r="F95" s="125"/>
      <c r="G95" s="125"/>
      <c r="H95" s="125"/>
      <c r="I95" s="126"/>
      <c r="J95" s="125" t="s">
        <v>80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'001 - PINTA'!J30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81</v>
      </c>
      <c r="AR95" s="129"/>
      <c r="AS95" s="130">
        <v>0</v>
      </c>
      <c r="AT95" s="131">
        <f>ROUND(SUM(AV95:AW95),2)</f>
        <v>0</v>
      </c>
      <c r="AU95" s="132">
        <f>'001 - PINTA'!P127</f>
        <v>0</v>
      </c>
      <c r="AV95" s="131">
        <f>'001 - PINTA'!J33</f>
        <v>0</v>
      </c>
      <c r="AW95" s="131">
        <f>'001 - PINTA'!J34</f>
        <v>0</v>
      </c>
      <c r="AX95" s="131">
        <f>'001 - PINTA'!J35</f>
        <v>0</v>
      </c>
      <c r="AY95" s="131">
        <f>'001 - PINTA'!J36</f>
        <v>0</v>
      </c>
      <c r="AZ95" s="131">
        <f>'001 - PINTA'!F33</f>
        <v>0</v>
      </c>
      <c r="BA95" s="131">
        <f>'001 - PINTA'!F34</f>
        <v>0</v>
      </c>
      <c r="BB95" s="131">
        <f>'001 - PINTA'!F35</f>
        <v>0</v>
      </c>
      <c r="BC95" s="131">
        <f>'001 - PINTA'!F36</f>
        <v>0</v>
      </c>
      <c r="BD95" s="133">
        <f>'001 - PINTA'!F37</f>
        <v>0</v>
      </c>
      <c r="BE95" s="7"/>
      <c r="BT95" s="134" t="s">
        <v>82</v>
      </c>
      <c r="BV95" s="134" t="s">
        <v>77</v>
      </c>
      <c r="BW95" s="134" t="s">
        <v>83</v>
      </c>
      <c r="BX95" s="134" t="s">
        <v>5</v>
      </c>
      <c r="CL95" s="134" t="s">
        <v>1</v>
      </c>
      <c r="CM95" s="134" t="s">
        <v>75</v>
      </c>
    </row>
    <row r="96" s="7" customFormat="1" ht="16.5" customHeight="1">
      <c r="A96" s="122" t="s">
        <v>79</v>
      </c>
      <c r="B96" s="123"/>
      <c r="C96" s="124"/>
      <c r="D96" s="125" t="s">
        <v>84</v>
      </c>
      <c r="E96" s="125"/>
      <c r="F96" s="125"/>
      <c r="G96" s="125"/>
      <c r="H96" s="125"/>
      <c r="I96" s="126"/>
      <c r="J96" s="125" t="s">
        <v>85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'002 - KOLOTOČ'!J30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81</v>
      </c>
      <c r="AR96" s="129"/>
      <c r="AS96" s="130">
        <v>0</v>
      </c>
      <c r="AT96" s="131">
        <f>ROUND(SUM(AV96:AW96),2)</f>
        <v>0</v>
      </c>
      <c r="AU96" s="132">
        <f>'002 - KOLOTOČ'!P121</f>
        <v>0</v>
      </c>
      <c r="AV96" s="131">
        <f>'002 - KOLOTOČ'!J33</f>
        <v>0</v>
      </c>
      <c r="AW96" s="131">
        <f>'002 - KOLOTOČ'!J34</f>
        <v>0</v>
      </c>
      <c r="AX96" s="131">
        <f>'002 - KOLOTOČ'!J35</f>
        <v>0</v>
      </c>
      <c r="AY96" s="131">
        <f>'002 - KOLOTOČ'!J36</f>
        <v>0</v>
      </c>
      <c r="AZ96" s="131">
        <f>'002 - KOLOTOČ'!F33</f>
        <v>0</v>
      </c>
      <c r="BA96" s="131">
        <f>'002 - KOLOTOČ'!F34</f>
        <v>0</v>
      </c>
      <c r="BB96" s="131">
        <f>'002 - KOLOTOČ'!F35</f>
        <v>0</v>
      </c>
      <c r="BC96" s="131">
        <f>'002 - KOLOTOČ'!F36</f>
        <v>0</v>
      </c>
      <c r="BD96" s="133">
        <f>'002 - KOLOTOČ'!F37</f>
        <v>0</v>
      </c>
      <c r="BE96" s="7"/>
      <c r="BT96" s="134" t="s">
        <v>82</v>
      </c>
      <c r="BV96" s="134" t="s">
        <v>77</v>
      </c>
      <c r="BW96" s="134" t="s">
        <v>86</v>
      </c>
      <c r="BX96" s="134" t="s">
        <v>5</v>
      </c>
      <c r="CL96" s="134" t="s">
        <v>1</v>
      </c>
      <c r="CM96" s="134" t="s">
        <v>75</v>
      </c>
    </row>
    <row r="97" s="7" customFormat="1" ht="16.5" customHeight="1">
      <c r="A97" s="122" t="s">
        <v>79</v>
      </c>
      <c r="B97" s="123"/>
      <c r="C97" s="124"/>
      <c r="D97" s="125" t="s">
        <v>87</v>
      </c>
      <c r="E97" s="125"/>
      <c r="F97" s="125"/>
      <c r="G97" s="125"/>
      <c r="H97" s="125"/>
      <c r="I97" s="126"/>
      <c r="J97" s="125" t="s">
        <v>88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'003 - PIESKOVISKO ČLN'!J30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81</v>
      </c>
      <c r="AR97" s="129"/>
      <c r="AS97" s="130">
        <v>0</v>
      </c>
      <c r="AT97" s="131">
        <f>ROUND(SUM(AV97:AW97),2)</f>
        <v>0</v>
      </c>
      <c r="AU97" s="132">
        <f>'003 - PIESKOVISKO ČLN'!P123</f>
        <v>0</v>
      </c>
      <c r="AV97" s="131">
        <f>'003 - PIESKOVISKO ČLN'!J33</f>
        <v>0</v>
      </c>
      <c r="AW97" s="131">
        <f>'003 - PIESKOVISKO ČLN'!J34</f>
        <v>0</v>
      </c>
      <c r="AX97" s="131">
        <f>'003 - PIESKOVISKO ČLN'!J35</f>
        <v>0</v>
      </c>
      <c r="AY97" s="131">
        <f>'003 - PIESKOVISKO ČLN'!J36</f>
        <v>0</v>
      </c>
      <c r="AZ97" s="131">
        <f>'003 - PIESKOVISKO ČLN'!F33</f>
        <v>0</v>
      </c>
      <c r="BA97" s="131">
        <f>'003 - PIESKOVISKO ČLN'!F34</f>
        <v>0</v>
      </c>
      <c r="BB97" s="131">
        <f>'003 - PIESKOVISKO ČLN'!F35</f>
        <v>0</v>
      </c>
      <c r="BC97" s="131">
        <f>'003 - PIESKOVISKO ČLN'!F36</f>
        <v>0</v>
      </c>
      <c r="BD97" s="133">
        <f>'003 - PIESKOVISKO ČLN'!F37</f>
        <v>0</v>
      </c>
      <c r="BE97" s="7"/>
      <c r="BT97" s="134" t="s">
        <v>82</v>
      </c>
      <c r="BV97" s="134" t="s">
        <v>77</v>
      </c>
      <c r="BW97" s="134" t="s">
        <v>89</v>
      </c>
      <c r="BX97" s="134" t="s">
        <v>5</v>
      </c>
      <c r="CL97" s="134" t="s">
        <v>1</v>
      </c>
      <c r="CM97" s="134" t="s">
        <v>75</v>
      </c>
    </row>
    <row r="98" s="7" customFormat="1" ht="16.5" customHeight="1">
      <c r="A98" s="122" t="s">
        <v>79</v>
      </c>
      <c r="B98" s="123"/>
      <c r="C98" s="124"/>
      <c r="D98" s="125" t="s">
        <v>90</v>
      </c>
      <c r="E98" s="125"/>
      <c r="F98" s="125"/>
      <c r="G98" s="125"/>
      <c r="H98" s="125"/>
      <c r="I98" s="126"/>
      <c r="J98" s="125" t="s">
        <v>91</v>
      </c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7">
        <f>'004 - FITDRÁHA'!J30</f>
        <v>0</v>
      </c>
      <c r="AH98" s="126"/>
      <c r="AI98" s="126"/>
      <c r="AJ98" s="126"/>
      <c r="AK98" s="126"/>
      <c r="AL98" s="126"/>
      <c r="AM98" s="126"/>
      <c r="AN98" s="127">
        <f>SUM(AG98,AT98)</f>
        <v>0</v>
      </c>
      <c r="AO98" s="126"/>
      <c r="AP98" s="126"/>
      <c r="AQ98" s="128" t="s">
        <v>81</v>
      </c>
      <c r="AR98" s="129"/>
      <c r="AS98" s="130">
        <v>0</v>
      </c>
      <c r="AT98" s="131">
        <f>ROUND(SUM(AV98:AW98),2)</f>
        <v>0</v>
      </c>
      <c r="AU98" s="132">
        <f>'004 - FITDRÁHA'!P125</f>
        <v>0</v>
      </c>
      <c r="AV98" s="131">
        <f>'004 - FITDRÁHA'!J33</f>
        <v>0</v>
      </c>
      <c r="AW98" s="131">
        <f>'004 - FITDRÁHA'!J34</f>
        <v>0</v>
      </c>
      <c r="AX98" s="131">
        <f>'004 - FITDRÁHA'!J35</f>
        <v>0</v>
      </c>
      <c r="AY98" s="131">
        <f>'004 - FITDRÁHA'!J36</f>
        <v>0</v>
      </c>
      <c r="AZ98" s="131">
        <f>'004 - FITDRÁHA'!F33</f>
        <v>0</v>
      </c>
      <c r="BA98" s="131">
        <f>'004 - FITDRÁHA'!F34</f>
        <v>0</v>
      </c>
      <c r="BB98" s="131">
        <f>'004 - FITDRÁHA'!F35</f>
        <v>0</v>
      </c>
      <c r="BC98" s="131">
        <f>'004 - FITDRÁHA'!F36</f>
        <v>0</v>
      </c>
      <c r="BD98" s="133">
        <f>'004 - FITDRÁHA'!F37</f>
        <v>0</v>
      </c>
      <c r="BE98" s="7"/>
      <c r="BT98" s="134" t="s">
        <v>82</v>
      </c>
      <c r="BV98" s="134" t="s">
        <v>77</v>
      </c>
      <c r="BW98" s="134" t="s">
        <v>92</v>
      </c>
      <c r="BX98" s="134" t="s">
        <v>5</v>
      </c>
      <c r="CL98" s="134" t="s">
        <v>1</v>
      </c>
      <c r="CM98" s="134" t="s">
        <v>75</v>
      </c>
    </row>
    <row r="99" s="7" customFormat="1" ht="16.5" customHeight="1">
      <c r="A99" s="122" t="s">
        <v>79</v>
      </c>
      <c r="B99" s="123"/>
      <c r="C99" s="124"/>
      <c r="D99" s="125" t="s">
        <v>93</v>
      </c>
      <c r="E99" s="125"/>
      <c r="F99" s="125"/>
      <c r="G99" s="125"/>
      <c r="H99" s="125"/>
      <c r="I99" s="126"/>
      <c r="J99" s="125" t="s">
        <v>94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7">
        <f>'005 - REŤAZOVÉ HOJDAČKY P...'!J30</f>
        <v>0</v>
      </c>
      <c r="AH99" s="126"/>
      <c r="AI99" s="126"/>
      <c r="AJ99" s="126"/>
      <c r="AK99" s="126"/>
      <c r="AL99" s="126"/>
      <c r="AM99" s="126"/>
      <c r="AN99" s="127">
        <f>SUM(AG99,AT99)</f>
        <v>0</v>
      </c>
      <c r="AO99" s="126"/>
      <c r="AP99" s="126"/>
      <c r="AQ99" s="128" t="s">
        <v>81</v>
      </c>
      <c r="AR99" s="129"/>
      <c r="AS99" s="130">
        <v>0</v>
      </c>
      <c r="AT99" s="131">
        <f>ROUND(SUM(AV99:AW99),2)</f>
        <v>0</v>
      </c>
      <c r="AU99" s="132">
        <f>'005 - REŤAZOVÉ HOJDAČKY P...'!P125</f>
        <v>0</v>
      </c>
      <c r="AV99" s="131">
        <f>'005 - REŤAZOVÉ HOJDAČKY P...'!J33</f>
        <v>0</v>
      </c>
      <c r="AW99" s="131">
        <f>'005 - REŤAZOVÉ HOJDAČKY P...'!J34</f>
        <v>0</v>
      </c>
      <c r="AX99" s="131">
        <f>'005 - REŤAZOVÉ HOJDAČKY P...'!J35</f>
        <v>0</v>
      </c>
      <c r="AY99" s="131">
        <f>'005 - REŤAZOVÉ HOJDAČKY P...'!J36</f>
        <v>0</v>
      </c>
      <c r="AZ99" s="131">
        <f>'005 - REŤAZOVÉ HOJDAČKY P...'!F33</f>
        <v>0</v>
      </c>
      <c r="BA99" s="131">
        <f>'005 - REŤAZOVÉ HOJDAČKY P...'!F34</f>
        <v>0</v>
      </c>
      <c r="BB99" s="131">
        <f>'005 - REŤAZOVÉ HOJDAČKY P...'!F35</f>
        <v>0</v>
      </c>
      <c r="BC99" s="131">
        <f>'005 - REŤAZOVÉ HOJDAČKY P...'!F36</f>
        <v>0</v>
      </c>
      <c r="BD99" s="133">
        <f>'005 - REŤAZOVÉ HOJDAČKY P...'!F37</f>
        <v>0</v>
      </c>
      <c r="BE99" s="7"/>
      <c r="BT99" s="134" t="s">
        <v>82</v>
      </c>
      <c r="BV99" s="134" t="s">
        <v>77</v>
      </c>
      <c r="BW99" s="134" t="s">
        <v>95</v>
      </c>
      <c r="BX99" s="134" t="s">
        <v>5</v>
      </c>
      <c r="CL99" s="134" t="s">
        <v>1</v>
      </c>
      <c r="CM99" s="134" t="s">
        <v>75</v>
      </c>
    </row>
    <row r="100" s="7" customFormat="1" ht="16.5" customHeight="1">
      <c r="A100" s="122" t="s">
        <v>79</v>
      </c>
      <c r="B100" s="123"/>
      <c r="C100" s="124"/>
      <c r="D100" s="125" t="s">
        <v>96</v>
      </c>
      <c r="E100" s="125"/>
      <c r="F100" s="125"/>
      <c r="G100" s="125"/>
      <c r="H100" s="125"/>
      <c r="I100" s="126"/>
      <c r="J100" s="125" t="s">
        <v>97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7">
        <f>'006 - HOJDAČKA HNIEZDO'!J30</f>
        <v>0</v>
      </c>
      <c r="AH100" s="126"/>
      <c r="AI100" s="126"/>
      <c r="AJ100" s="126"/>
      <c r="AK100" s="126"/>
      <c r="AL100" s="126"/>
      <c r="AM100" s="126"/>
      <c r="AN100" s="127">
        <f>SUM(AG100,AT100)</f>
        <v>0</v>
      </c>
      <c r="AO100" s="126"/>
      <c r="AP100" s="126"/>
      <c r="AQ100" s="128" t="s">
        <v>81</v>
      </c>
      <c r="AR100" s="129"/>
      <c r="AS100" s="130">
        <v>0</v>
      </c>
      <c r="AT100" s="131">
        <f>ROUND(SUM(AV100:AW100),2)</f>
        <v>0</v>
      </c>
      <c r="AU100" s="132">
        <f>'006 - HOJDAČKA HNIEZDO'!P125</f>
        <v>0</v>
      </c>
      <c r="AV100" s="131">
        <f>'006 - HOJDAČKA HNIEZDO'!J33</f>
        <v>0</v>
      </c>
      <c r="AW100" s="131">
        <f>'006 - HOJDAČKA HNIEZDO'!J34</f>
        <v>0</v>
      </c>
      <c r="AX100" s="131">
        <f>'006 - HOJDAČKA HNIEZDO'!J35</f>
        <v>0</v>
      </c>
      <c r="AY100" s="131">
        <f>'006 - HOJDAČKA HNIEZDO'!J36</f>
        <v>0</v>
      </c>
      <c r="AZ100" s="131">
        <f>'006 - HOJDAČKA HNIEZDO'!F33</f>
        <v>0</v>
      </c>
      <c r="BA100" s="131">
        <f>'006 - HOJDAČKA HNIEZDO'!F34</f>
        <v>0</v>
      </c>
      <c r="BB100" s="131">
        <f>'006 - HOJDAČKA HNIEZDO'!F35</f>
        <v>0</v>
      </c>
      <c r="BC100" s="131">
        <f>'006 - HOJDAČKA HNIEZDO'!F36</f>
        <v>0</v>
      </c>
      <c r="BD100" s="133">
        <f>'006 - HOJDAČKA HNIEZDO'!F37</f>
        <v>0</v>
      </c>
      <c r="BE100" s="7"/>
      <c r="BT100" s="134" t="s">
        <v>82</v>
      </c>
      <c r="BV100" s="134" t="s">
        <v>77</v>
      </c>
      <c r="BW100" s="134" t="s">
        <v>98</v>
      </c>
      <c r="BX100" s="134" t="s">
        <v>5</v>
      </c>
      <c r="CL100" s="134" t="s">
        <v>1</v>
      </c>
      <c r="CM100" s="134" t="s">
        <v>75</v>
      </c>
    </row>
    <row r="101" s="7" customFormat="1" ht="16.5" customHeight="1">
      <c r="A101" s="122" t="s">
        <v>79</v>
      </c>
      <c r="B101" s="123"/>
      <c r="C101" s="124"/>
      <c r="D101" s="125" t="s">
        <v>99</v>
      </c>
      <c r="E101" s="125"/>
      <c r="F101" s="125"/>
      <c r="G101" s="125"/>
      <c r="H101" s="125"/>
      <c r="I101" s="126"/>
      <c r="J101" s="125" t="s">
        <v>100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7">
        <f>'007 - LAVIČKA'!J30</f>
        <v>0</v>
      </c>
      <c r="AH101" s="126"/>
      <c r="AI101" s="126"/>
      <c r="AJ101" s="126"/>
      <c r="AK101" s="126"/>
      <c r="AL101" s="126"/>
      <c r="AM101" s="126"/>
      <c r="AN101" s="127">
        <f>SUM(AG101,AT101)</f>
        <v>0</v>
      </c>
      <c r="AO101" s="126"/>
      <c r="AP101" s="126"/>
      <c r="AQ101" s="128" t="s">
        <v>81</v>
      </c>
      <c r="AR101" s="129"/>
      <c r="AS101" s="130">
        <v>0</v>
      </c>
      <c r="AT101" s="131">
        <f>ROUND(SUM(AV101:AW101),2)</f>
        <v>0</v>
      </c>
      <c r="AU101" s="132">
        <f>'007 - LAVIČKA'!P123</f>
        <v>0</v>
      </c>
      <c r="AV101" s="131">
        <f>'007 - LAVIČKA'!J33</f>
        <v>0</v>
      </c>
      <c r="AW101" s="131">
        <f>'007 - LAVIČKA'!J34</f>
        <v>0</v>
      </c>
      <c r="AX101" s="131">
        <f>'007 - LAVIČKA'!J35</f>
        <v>0</v>
      </c>
      <c r="AY101" s="131">
        <f>'007 - LAVIČKA'!J36</f>
        <v>0</v>
      </c>
      <c r="AZ101" s="131">
        <f>'007 - LAVIČKA'!F33</f>
        <v>0</v>
      </c>
      <c r="BA101" s="131">
        <f>'007 - LAVIČKA'!F34</f>
        <v>0</v>
      </c>
      <c r="BB101" s="131">
        <f>'007 - LAVIČKA'!F35</f>
        <v>0</v>
      </c>
      <c r="BC101" s="131">
        <f>'007 - LAVIČKA'!F36</f>
        <v>0</v>
      </c>
      <c r="BD101" s="133">
        <f>'007 - LAVIČKA'!F37</f>
        <v>0</v>
      </c>
      <c r="BE101" s="7"/>
      <c r="BT101" s="134" t="s">
        <v>82</v>
      </c>
      <c r="BV101" s="134" t="s">
        <v>77</v>
      </c>
      <c r="BW101" s="134" t="s">
        <v>101</v>
      </c>
      <c r="BX101" s="134" t="s">
        <v>5</v>
      </c>
      <c r="CL101" s="134" t="s">
        <v>1</v>
      </c>
      <c r="CM101" s="134" t="s">
        <v>75</v>
      </c>
    </row>
    <row r="102" s="7" customFormat="1" ht="16.5" customHeight="1">
      <c r="A102" s="122" t="s">
        <v>79</v>
      </c>
      <c r="B102" s="123"/>
      <c r="C102" s="124"/>
      <c r="D102" s="125" t="s">
        <v>102</v>
      </c>
      <c r="E102" s="125"/>
      <c r="F102" s="125"/>
      <c r="G102" s="125"/>
      <c r="H102" s="125"/>
      <c r="I102" s="126"/>
      <c r="J102" s="125" t="s">
        <v>103</v>
      </c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7">
        <f>'008 - INFOTABUĽA'!J30</f>
        <v>0</v>
      </c>
      <c r="AH102" s="126"/>
      <c r="AI102" s="126"/>
      <c r="AJ102" s="126"/>
      <c r="AK102" s="126"/>
      <c r="AL102" s="126"/>
      <c r="AM102" s="126"/>
      <c r="AN102" s="127">
        <f>SUM(AG102,AT102)</f>
        <v>0</v>
      </c>
      <c r="AO102" s="126"/>
      <c r="AP102" s="126"/>
      <c r="AQ102" s="128" t="s">
        <v>81</v>
      </c>
      <c r="AR102" s="129"/>
      <c r="AS102" s="130">
        <v>0</v>
      </c>
      <c r="AT102" s="131">
        <f>ROUND(SUM(AV102:AW102),2)</f>
        <v>0</v>
      </c>
      <c r="AU102" s="132">
        <f>'008 - INFOTABUĽA'!P123</f>
        <v>0</v>
      </c>
      <c r="AV102" s="131">
        <f>'008 - INFOTABUĽA'!J33</f>
        <v>0</v>
      </c>
      <c r="AW102" s="131">
        <f>'008 - INFOTABUĽA'!J34</f>
        <v>0</v>
      </c>
      <c r="AX102" s="131">
        <f>'008 - INFOTABUĽA'!J35</f>
        <v>0</v>
      </c>
      <c r="AY102" s="131">
        <f>'008 - INFOTABUĽA'!J36</f>
        <v>0</v>
      </c>
      <c r="AZ102" s="131">
        <f>'008 - INFOTABUĽA'!F33</f>
        <v>0</v>
      </c>
      <c r="BA102" s="131">
        <f>'008 - INFOTABUĽA'!F34</f>
        <v>0</v>
      </c>
      <c r="BB102" s="131">
        <f>'008 - INFOTABUĽA'!F35</f>
        <v>0</v>
      </c>
      <c r="BC102" s="131">
        <f>'008 - INFOTABUĽA'!F36</f>
        <v>0</v>
      </c>
      <c r="BD102" s="133">
        <f>'008 - INFOTABUĽA'!F37</f>
        <v>0</v>
      </c>
      <c r="BE102" s="7"/>
      <c r="BT102" s="134" t="s">
        <v>82</v>
      </c>
      <c r="BV102" s="134" t="s">
        <v>77</v>
      </c>
      <c r="BW102" s="134" t="s">
        <v>104</v>
      </c>
      <c r="BX102" s="134" t="s">
        <v>5</v>
      </c>
      <c r="CL102" s="134" t="s">
        <v>1</v>
      </c>
      <c r="CM102" s="134" t="s">
        <v>75</v>
      </c>
    </row>
    <row r="103" s="7" customFormat="1" ht="16.5" customHeight="1">
      <c r="A103" s="122" t="s">
        <v>79</v>
      </c>
      <c r="B103" s="123"/>
      <c r="C103" s="124"/>
      <c r="D103" s="125" t="s">
        <v>105</v>
      </c>
      <c r="E103" s="125"/>
      <c r="F103" s="125"/>
      <c r="G103" s="125"/>
      <c r="H103" s="125"/>
      <c r="I103" s="126"/>
      <c r="J103" s="125" t="s">
        <v>106</v>
      </c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7">
        <f>'009 - Spevnená plocha FIT...'!J30</f>
        <v>0</v>
      </c>
      <c r="AH103" s="126"/>
      <c r="AI103" s="126"/>
      <c r="AJ103" s="126"/>
      <c r="AK103" s="126"/>
      <c r="AL103" s="126"/>
      <c r="AM103" s="126"/>
      <c r="AN103" s="127">
        <f>SUM(AG103,AT103)</f>
        <v>0</v>
      </c>
      <c r="AO103" s="126"/>
      <c r="AP103" s="126"/>
      <c r="AQ103" s="128" t="s">
        <v>81</v>
      </c>
      <c r="AR103" s="129"/>
      <c r="AS103" s="130">
        <v>0</v>
      </c>
      <c r="AT103" s="131">
        <f>ROUND(SUM(AV103:AW103),2)</f>
        <v>0</v>
      </c>
      <c r="AU103" s="132">
        <f>'009 - Spevnená plocha FIT...'!P121</f>
        <v>0</v>
      </c>
      <c r="AV103" s="131">
        <f>'009 - Spevnená plocha FIT...'!J33</f>
        <v>0</v>
      </c>
      <c r="AW103" s="131">
        <f>'009 - Spevnená plocha FIT...'!J34</f>
        <v>0</v>
      </c>
      <c r="AX103" s="131">
        <f>'009 - Spevnená plocha FIT...'!J35</f>
        <v>0</v>
      </c>
      <c r="AY103" s="131">
        <f>'009 - Spevnená plocha FIT...'!J36</f>
        <v>0</v>
      </c>
      <c r="AZ103" s="131">
        <f>'009 - Spevnená plocha FIT...'!F33</f>
        <v>0</v>
      </c>
      <c r="BA103" s="131">
        <f>'009 - Spevnená plocha FIT...'!F34</f>
        <v>0</v>
      </c>
      <c r="BB103" s="131">
        <f>'009 - Spevnená plocha FIT...'!F35</f>
        <v>0</v>
      </c>
      <c r="BC103" s="131">
        <f>'009 - Spevnená plocha FIT...'!F36</f>
        <v>0</v>
      </c>
      <c r="BD103" s="133">
        <f>'009 - Spevnená plocha FIT...'!F37</f>
        <v>0</v>
      </c>
      <c r="BE103" s="7"/>
      <c r="BT103" s="134" t="s">
        <v>82</v>
      </c>
      <c r="BV103" s="134" t="s">
        <v>77</v>
      </c>
      <c r="BW103" s="134" t="s">
        <v>107</v>
      </c>
      <c r="BX103" s="134" t="s">
        <v>5</v>
      </c>
      <c r="CL103" s="134" t="s">
        <v>1</v>
      </c>
      <c r="CM103" s="134" t="s">
        <v>75</v>
      </c>
    </row>
    <row r="104" s="7" customFormat="1" ht="16.5" customHeight="1">
      <c r="A104" s="122" t="s">
        <v>79</v>
      </c>
      <c r="B104" s="123"/>
      <c r="C104" s="124"/>
      <c r="D104" s="125" t="s">
        <v>108</v>
      </c>
      <c r="E104" s="125"/>
      <c r="F104" s="125"/>
      <c r="G104" s="125"/>
      <c r="H104" s="125"/>
      <c r="I104" s="126"/>
      <c r="J104" s="125" t="s">
        <v>109</v>
      </c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7">
        <f>'010 - Spevnená plocha Hoj...'!J30</f>
        <v>0</v>
      </c>
      <c r="AH104" s="126"/>
      <c r="AI104" s="126"/>
      <c r="AJ104" s="126"/>
      <c r="AK104" s="126"/>
      <c r="AL104" s="126"/>
      <c r="AM104" s="126"/>
      <c r="AN104" s="127">
        <f>SUM(AG104,AT104)</f>
        <v>0</v>
      </c>
      <c r="AO104" s="126"/>
      <c r="AP104" s="126"/>
      <c r="AQ104" s="128" t="s">
        <v>81</v>
      </c>
      <c r="AR104" s="129"/>
      <c r="AS104" s="130">
        <v>0</v>
      </c>
      <c r="AT104" s="131">
        <f>ROUND(SUM(AV104:AW104),2)</f>
        <v>0</v>
      </c>
      <c r="AU104" s="132">
        <f>'010 - Spevnená plocha Hoj...'!P120</f>
        <v>0</v>
      </c>
      <c r="AV104" s="131">
        <f>'010 - Spevnená plocha Hoj...'!J33</f>
        <v>0</v>
      </c>
      <c r="AW104" s="131">
        <f>'010 - Spevnená plocha Hoj...'!J34</f>
        <v>0</v>
      </c>
      <c r="AX104" s="131">
        <f>'010 - Spevnená plocha Hoj...'!J35</f>
        <v>0</v>
      </c>
      <c r="AY104" s="131">
        <f>'010 - Spevnená plocha Hoj...'!J36</f>
        <v>0</v>
      </c>
      <c r="AZ104" s="131">
        <f>'010 - Spevnená plocha Hoj...'!F33</f>
        <v>0</v>
      </c>
      <c r="BA104" s="131">
        <f>'010 - Spevnená plocha Hoj...'!F34</f>
        <v>0</v>
      </c>
      <c r="BB104" s="131">
        <f>'010 - Spevnená plocha Hoj...'!F35</f>
        <v>0</v>
      </c>
      <c r="BC104" s="131">
        <f>'010 - Spevnená plocha Hoj...'!F36</f>
        <v>0</v>
      </c>
      <c r="BD104" s="133">
        <f>'010 - Spevnená plocha Hoj...'!F37</f>
        <v>0</v>
      </c>
      <c r="BE104" s="7"/>
      <c r="BT104" s="134" t="s">
        <v>82</v>
      </c>
      <c r="BV104" s="134" t="s">
        <v>77</v>
      </c>
      <c r="BW104" s="134" t="s">
        <v>110</v>
      </c>
      <c r="BX104" s="134" t="s">
        <v>5</v>
      </c>
      <c r="CL104" s="134" t="s">
        <v>1</v>
      </c>
      <c r="CM104" s="134" t="s">
        <v>75</v>
      </c>
    </row>
    <row r="105" s="7" customFormat="1" ht="24.75" customHeight="1">
      <c r="A105" s="122" t="s">
        <v>79</v>
      </c>
      <c r="B105" s="123"/>
      <c r="C105" s="124"/>
      <c r="D105" s="125" t="s">
        <v>111</v>
      </c>
      <c r="E105" s="125"/>
      <c r="F105" s="125"/>
      <c r="G105" s="125"/>
      <c r="H105" s="125"/>
      <c r="I105" s="126"/>
      <c r="J105" s="125" t="s">
        <v>112</v>
      </c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7">
        <f>'011 - Spevnená plocha Kol...'!J30</f>
        <v>0</v>
      </c>
      <c r="AH105" s="126"/>
      <c r="AI105" s="126"/>
      <c r="AJ105" s="126"/>
      <c r="AK105" s="126"/>
      <c r="AL105" s="126"/>
      <c r="AM105" s="126"/>
      <c r="AN105" s="127">
        <f>SUM(AG105,AT105)</f>
        <v>0</v>
      </c>
      <c r="AO105" s="126"/>
      <c r="AP105" s="126"/>
      <c r="AQ105" s="128" t="s">
        <v>81</v>
      </c>
      <c r="AR105" s="129"/>
      <c r="AS105" s="130">
        <v>0</v>
      </c>
      <c r="AT105" s="131">
        <f>ROUND(SUM(AV105:AW105),2)</f>
        <v>0</v>
      </c>
      <c r="AU105" s="132">
        <f>'011 - Spevnená plocha Kol...'!P121</f>
        <v>0</v>
      </c>
      <c r="AV105" s="131">
        <f>'011 - Spevnená plocha Kol...'!J33</f>
        <v>0</v>
      </c>
      <c r="AW105" s="131">
        <f>'011 - Spevnená plocha Kol...'!J34</f>
        <v>0</v>
      </c>
      <c r="AX105" s="131">
        <f>'011 - Spevnená plocha Kol...'!J35</f>
        <v>0</v>
      </c>
      <c r="AY105" s="131">
        <f>'011 - Spevnená plocha Kol...'!J36</f>
        <v>0</v>
      </c>
      <c r="AZ105" s="131">
        <f>'011 - Spevnená plocha Kol...'!F33</f>
        <v>0</v>
      </c>
      <c r="BA105" s="131">
        <f>'011 - Spevnená plocha Kol...'!F34</f>
        <v>0</v>
      </c>
      <c r="BB105" s="131">
        <f>'011 - Spevnená plocha Kol...'!F35</f>
        <v>0</v>
      </c>
      <c r="BC105" s="131">
        <f>'011 - Spevnená plocha Kol...'!F36</f>
        <v>0</v>
      </c>
      <c r="BD105" s="133">
        <f>'011 - Spevnená plocha Kol...'!F37</f>
        <v>0</v>
      </c>
      <c r="BE105" s="7"/>
      <c r="BT105" s="134" t="s">
        <v>82</v>
      </c>
      <c r="BV105" s="134" t="s">
        <v>77</v>
      </c>
      <c r="BW105" s="134" t="s">
        <v>113</v>
      </c>
      <c r="BX105" s="134" t="s">
        <v>5</v>
      </c>
      <c r="CL105" s="134" t="s">
        <v>1</v>
      </c>
      <c r="CM105" s="134" t="s">
        <v>75</v>
      </c>
    </row>
    <row r="106" s="7" customFormat="1" ht="16.5" customHeight="1">
      <c r="A106" s="122" t="s">
        <v>79</v>
      </c>
      <c r="B106" s="123"/>
      <c r="C106" s="124"/>
      <c r="D106" s="125" t="s">
        <v>114</v>
      </c>
      <c r="E106" s="125"/>
      <c r="F106" s="125"/>
      <c r="G106" s="125"/>
      <c r="H106" s="125"/>
      <c r="I106" s="126"/>
      <c r="J106" s="125" t="s">
        <v>115</v>
      </c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7">
        <f>'012 - Spevnená plocha loď...'!J30</f>
        <v>0</v>
      </c>
      <c r="AH106" s="126"/>
      <c r="AI106" s="126"/>
      <c r="AJ106" s="126"/>
      <c r="AK106" s="126"/>
      <c r="AL106" s="126"/>
      <c r="AM106" s="126"/>
      <c r="AN106" s="127">
        <f>SUM(AG106,AT106)</f>
        <v>0</v>
      </c>
      <c r="AO106" s="126"/>
      <c r="AP106" s="126"/>
      <c r="AQ106" s="128" t="s">
        <v>81</v>
      </c>
      <c r="AR106" s="129"/>
      <c r="AS106" s="130">
        <v>0</v>
      </c>
      <c r="AT106" s="131">
        <f>ROUND(SUM(AV106:AW106),2)</f>
        <v>0</v>
      </c>
      <c r="AU106" s="132">
        <f>'012 - Spevnená plocha loď...'!P121</f>
        <v>0</v>
      </c>
      <c r="AV106" s="131">
        <f>'012 - Spevnená plocha loď...'!J33</f>
        <v>0</v>
      </c>
      <c r="AW106" s="131">
        <f>'012 - Spevnená plocha loď...'!J34</f>
        <v>0</v>
      </c>
      <c r="AX106" s="131">
        <f>'012 - Spevnená plocha loď...'!J35</f>
        <v>0</v>
      </c>
      <c r="AY106" s="131">
        <f>'012 - Spevnená plocha loď...'!J36</f>
        <v>0</v>
      </c>
      <c r="AZ106" s="131">
        <f>'012 - Spevnená plocha loď...'!F33</f>
        <v>0</v>
      </c>
      <c r="BA106" s="131">
        <f>'012 - Spevnená plocha loď...'!F34</f>
        <v>0</v>
      </c>
      <c r="BB106" s="131">
        <f>'012 - Spevnená plocha loď...'!F35</f>
        <v>0</v>
      </c>
      <c r="BC106" s="131">
        <f>'012 - Spevnená plocha loď...'!F36</f>
        <v>0</v>
      </c>
      <c r="BD106" s="133">
        <f>'012 - Spevnená plocha loď...'!F37</f>
        <v>0</v>
      </c>
      <c r="BE106" s="7"/>
      <c r="BT106" s="134" t="s">
        <v>82</v>
      </c>
      <c r="BV106" s="134" t="s">
        <v>77</v>
      </c>
      <c r="BW106" s="134" t="s">
        <v>116</v>
      </c>
      <c r="BX106" s="134" t="s">
        <v>5</v>
      </c>
      <c r="CL106" s="134" t="s">
        <v>1</v>
      </c>
      <c r="CM106" s="134" t="s">
        <v>75</v>
      </c>
    </row>
    <row r="107" s="7" customFormat="1" ht="16.5" customHeight="1">
      <c r="A107" s="122" t="s">
        <v>79</v>
      </c>
      <c r="B107" s="123"/>
      <c r="C107" s="124"/>
      <c r="D107" s="125" t="s">
        <v>117</v>
      </c>
      <c r="E107" s="125"/>
      <c r="F107" s="125"/>
      <c r="G107" s="125"/>
      <c r="H107" s="125"/>
      <c r="I107" s="126"/>
      <c r="J107" s="125" t="s">
        <v>118</v>
      </c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7">
        <f>'013 - Spevnená plocha Pie...'!J30</f>
        <v>0</v>
      </c>
      <c r="AH107" s="126"/>
      <c r="AI107" s="126"/>
      <c r="AJ107" s="126"/>
      <c r="AK107" s="126"/>
      <c r="AL107" s="126"/>
      <c r="AM107" s="126"/>
      <c r="AN107" s="127">
        <f>SUM(AG107,AT107)</f>
        <v>0</v>
      </c>
      <c r="AO107" s="126"/>
      <c r="AP107" s="126"/>
      <c r="AQ107" s="128" t="s">
        <v>81</v>
      </c>
      <c r="AR107" s="129"/>
      <c r="AS107" s="135">
        <v>0</v>
      </c>
      <c r="AT107" s="136">
        <f>ROUND(SUM(AV107:AW107),2)</f>
        <v>0</v>
      </c>
      <c r="AU107" s="137">
        <f>'013 - Spevnená plocha Pie...'!P120</f>
        <v>0</v>
      </c>
      <c r="AV107" s="136">
        <f>'013 - Spevnená plocha Pie...'!J33</f>
        <v>0</v>
      </c>
      <c r="AW107" s="136">
        <f>'013 - Spevnená plocha Pie...'!J34</f>
        <v>0</v>
      </c>
      <c r="AX107" s="136">
        <f>'013 - Spevnená plocha Pie...'!J35</f>
        <v>0</v>
      </c>
      <c r="AY107" s="136">
        <f>'013 - Spevnená plocha Pie...'!J36</f>
        <v>0</v>
      </c>
      <c r="AZ107" s="136">
        <f>'013 - Spevnená plocha Pie...'!F33</f>
        <v>0</v>
      </c>
      <c r="BA107" s="136">
        <f>'013 - Spevnená plocha Pie...'!F34</f>
        <v>0</v>
      </c>
      <c r="BB107" s="136">
        <f>'013 - Spevnená plocha Pie...'!F35</f>
        <v>0</v>
      </c>
      <c r="BC107" s="136">
        <f>'013 - Spevnená plocha Pie...'!F36</f>
        <v>0</v>
      </c>
      <c r="BD107" s="138">
        <f>'013 - Spevnená plocha Pie...'!F37</f>
        <v>0</v>
      </c>
      <c r="BE107" s="7"/>
      <c r="BT107" s="134" t="s">
        <v>82</v>
      </c>
      <c r="BV107" s="134" t="s">
        <v>77</v>
      </c>
      <c r="BW107" s="134" t="s">
        <v>119</v>
      </c>
      <c r="BX107" s="134" t="s">
        <v>5</v>
      </c>
      <c r="CL107" s="134" t="s">
        <v>1</v>
      </c>
      <c r="CM107" s="134" t="s">
        <v>75</v>
      </c>
    </row>
    <row r="108" s="2" customFormat="1" ht="30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41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="2" customFormat="1" ht="6.96" customHeight="1">
      <c r="A109" s="35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  <c r="AJ109" s="70"/>
      <c r="AK109" s="70"/>
      <c r="AL109" s="70"/>
      <c r="AM109" s="70"/>
      <c r="AN109" s="70"/>
      <c r="AO109" s="70"/>
      <c r="AP109" s="70"/>
      <c r="AQ109" s="70"/>
      <c r="AR109" s="41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</sheetData>
  <sheetProtection sheet="1" formatColumns="0" formatRows="0" objects="1" scenarios="1" spinCount="100000" saltValue="A1WsyWPZ6Q9FhVWa+2cQe0Y/jbLHIQVHLJwUSyREl+nqiYnLZfWXKZs+b06BHlrsnOqWsEzPTub8XawGmITcRA==" hashValue="M/3wcFTaUsIEGzBAcXMRNuUoWgf5Hk06JQ+rAjyEQKgImRBjt0qNiGHb3KlTgz4Ay8JcMR1he9mntg7Jj/fLuQ==" algorithmName="SHA-512" password="CC35"/>
  <mergeCells count="90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G94:AM94"/>
    <mergeCell ref="AN94:AP94"/>
  </mergeCells>
  <hyperlinks>
    <hyperlink ref="A95" location="'001 - PINTA'!C2" display="/"/>
    <hyperlink ref="A96" location="'002 - KOLOTOČ'!C2" display="/"/>
    <hyperlink ref="A97" location="'003 - PIESKOVISKO ČLN'!C2" display="/"/>
    <hyperlink ref="A98" location="'004 - FITDRÁHA'!C2" display="/"/>
    <hyperlink ref="A99" location="'005 - REŤAZOVÉ HOJDAČKY P...'!C2" display="/"/>
    <hyperlink ref="A100" location="'006 - HOJDAČKA HNIEZDO'!C2" display="/"/>
    <hyperlink ref="A101" location="'007 - LAVIČKA'!C2" display="/"/>
    <hyperlink ref="A102" location="'008 - INFOTABUĽA'!C2" display="/"/>
    <hyperlink ref="A103" location="'009 - Spevnená plocha FIT...'!C2" display="/"/>
    <hyperlink ref="A104" location="'010 - Spevnená plocha Hoj...'!C2" display="/"/>
    <hyperlink ref="A105" location="'011 - Spevnená plocha Kol...'!C2" display="/"/>
    <hyperlink ref="A106" location="'012 - Spevnená plocha loď...'!C2" display="/"/>
    <hyperlink ref="A107" location="'013 - Spevnená plocha Pi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368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ROUND((SUM(BE121:BE133)),  2)</f>
        <v>0</v>
      </c>
      <c r="G33" s="159"/>
      <c r="H33" s="159"/>
      <c r="I33" s="160">
        <v>0.20000000000000001</v>
      </c>
      <c r="J33" s="158">
        <f>ROUND(((SUM(BE121:BE133))*I33),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ROUND((SUM(BF121:BF133)),  2)</f>
        <v>0</v>
      </c>
      <c r="G34" s="159"/>
      <c r="H34" s="159"/>
      <c r="I34" s="160">
        <v>0.20000000000000001</v>
      </c>
      <c r="J34" s="158">
        <f>ROUND(((SUM(BF121:BF133))*I34),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ROUND((SUM(BG121:BG133)),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ROUND((SUM(BH121:BH133)),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ROUND((SUM(BI121:BI133)),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009 - Spevnená plocha FITDRÁHA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130</v>
      </c>
      <c r="E99" s="195"/>
      <c r="F99" s="195"/>
      <c r="G99" s="195"/>
      <c r="H99" s="195"/>
      <c r="I99" s="195"/>
      <c r="J99" s="196">
        <f>J125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369</v>
      </c>
      <c r="E100" s="195"/>
      <c r="F100" s="195"/>
      <c r="G100" s="195"/>
      <c r="H100" s="195"/>
      <c r="I100" s="195"/>
      <c r="J100" s="196">
        <f>J128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131</v>
      </c>
      <c r="E101" s="195"/>
      <c r="F101" s="195"/>
      <c r="G101" s="195"/>
      <c r="H101" s="195"/>
      <c r="I101" s="195"/>
      <c r="J101" s="196">
        <f>J131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139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Detské ihrisko Rodinka ul. Sv. Anny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009 - Spevnená plocha FITDRÁHA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Podolínec</v>
      </c>
      <c r="G115" s="37"/>
      <c r="H115" s="37"/>
      <c r="I115" s="29" t="s">
        <v>21</v>
      </c>
      <c r="J115" s="82" t="str">
        <f>IF(J12="","",J12)</f>
        <v>9. 3. 2023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23</v>
      </c>
      <c r="D117" s="37"/>
      <c r="E117" s="37"/>
      <c r="F117" s="24" t="str">
        <f>E15</f>
        <v>Mesto Podolínec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Mgr. Michal Marhefka MBA, AA-367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140</v>
      </c>
      <c r="D120" s="201" t="s">
        <v>60</v>
      </c>
      <c r="E120" s="201" t="s">
        <v>56</v>
      </c>
      <c r="F120" s="201" t="s">
        <v>57</v>
      </c>
      <c r="G120" s="201" t="s">
        <v>141</v>
      </c>
      <c r="H120" s="201" t="s">
        <v>142</v>
      </c>
      <c r="I120" s="201" t="s">
        <v>143</v>
      </c>
      <c r="J120" s="202" t="s">
        <v>125</v>
      </c>
      <c r="K120" s="203" t="s">
        <v>144</v>
      </c>
      <c r="L120" s="204"/>
      <c r="M120" s="103" t="s">
        <v>1</v>
      </c>
      <c r="N120" s="104" t="s">
        <v>39</v>
      </c>
      <c r="O120" s="104" t="s">
        <v>145</v>
      </c>
      <c r="P120" s="104" t="s">
        <v>146</v>
      </c>
      <c r="Q120" s="104" t="s">
        <v>147</v>
      </c>
      <c r="R120" s="104" t="s">
        <v>148</v>
      </c>
      <c r="S120" s="104" t="s">
        <v>149</v>
      </c>
      <c r="T120" s="105" t="s">
        <v>150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126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</f>
        <v>0</v>
      </c>
      <c r="Q121" s="107"/>
      <c r="R121" s="207">
        <f>R122</f>
        <v>76.842560000000006</v>
      </c>
      <c r="S121" s="107"/>
      <c r="T121" s="20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127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151</v>
      </c>
      <c r="F122" s="213" t="s">
        <v>152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P123+P125+P128+P131</f>
        <v>0</v>
      </c>
      <c r="Q122" s="218"/>
      <c r="R122" s="219">
        <f>R123+R125+R128+R131</f>
        <v>76.842560000000006</v>
      </c>
      <c r="S122" s="218"/>
      <c r="T122" s="220">
        <f>T123+T125+T128+T131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82</v>
      </c>
      <c r="AT122" s="222" t="s">
        <v>74</v>
      </c>
      <c r="AU122" s="222" t="s">
        <v>75</v>
      </c>
      <c r="AY122" s="221" t="s">
        <v>153</v>
      </c>
      <c r="BK122" s="223">
        <f>BK123+BK125+BK128+BK131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82</v>
      </c>
      <c r="F123" s="224" t="s">
        <v>154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82</v>
      </c>
      <c r="AT123" s="222" t="s">
        <v>74</v>
      </c>
      <c r="AU123" s="222" t="s">
        <v>82</v>
      </c>
      <c r="AY123" s="221" t="s">
        <v>153</v>
      </c>
      <c r="BK123" s="223">
        <f>BK124</f>
        <v>0</v>
      </c>
    </row>
    <row r="124" s="2" customFormat="1" ht="24.15" customHeight="1">
      <c r="A124" s="35"/>
      <c r="B124" s="36"/>
      <c r="C124" s="226" t="s">
        <v>82</v>
      </c>
      <c r="D124" s="226" t="s">
        <v>155</v>
      </c>
      <c r="E124" s="227" t="s">
        <v>370</v>
      </c>
      <c r="F124" s="228" t="s">
        <v>371</v>
      </c>
      <c r="G124" s="229" t="s">
        <v>158</v>
      </c>
      <c r="H124" s="230">
        <v>40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159</v>
      </c>
      <c r="AT124" s="238" t="s">
        <v>155</v>
      </c>
      <c r="AU124" s="238" t="s">
        <v>160</v>
      </c>
      <c r="AY124" s="14" t="s">
        <v>153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160</v>
      </c>
      <c r="BK124" s="239">
        <f>ROUND(I124*H124,2)</f>
        <v>0</v>
      </c>
      <c r="BL124" s="14" t="s">
        <v>159</v>
      </c>
      <c r="BM124" s="238" t="s">
        <v>372</v>
      </c>
    </row>
    <row r="125" s="12" customFormat="1" ht="22.8" customHeight="1">
      <c r="A125" s="12"/>
      <c r="B125" s="210"/>
      <c r="C125" s="211"/>
      <c r="D125" s="212" t="s">
        <v>74</v>
      </c>
      <c r="E125" s="224" t="s">
        <v>160</v>
      </c>
      <c r="F125" s="224" t="s">
        <v>162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SUM(P126:P127)</f>
        <v>0</v>
      </c>
      <c r="Q125" s="218"/>
      <c r="R125" s="219">
        <f>SUM(R126:R127)</f>
        <v>0.03456</v>
      </c>
      <c r="S125" s="218"/>
      <c r="T125" s="22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82</v>
      </c>
      <c r="AT125" s="222" t="s">
        <v>74</v>
      </c>
      <c r="AU125" s="222" t="s">
        <v>82</v>
      </c>
      <c r="AY125" s="221" t="s">
        <v>153</v>
      </c>
      <c r="BK125" s="223">
        <f>SUM(BK126:BK127)</f>
        <v>0</v>
      </c>
    </row>
    <row r="126" s="2" customFormat="1" ht="24.15" customHeight="1">
      <c r="A126" s="35"/>
      <c r="B126" s="36"/>
      <c r="C126" s="226" t="s">
        <v>178</v>
      </c>
      <c r="D126" s="226" t="s">
        <v>155</v>
      </c>
      <c r="E126" s="227" t="s">
        <v>373</v>
      </c>
      <c r="F126" s="228" t="s">
        <v>374</v>
      </c>
      <c r="G126" s="229" t="s">
        <v>171</v>
      </c>
      <c r="H126" s="230">
        <v>200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3.0000000000000001E-05</v>
      </c>
      <c r="R126" s="236">
        <f>Q126*H126</f>
        <v>0.0060000000000000001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159</v>
      </c>
      <c r="AT126" s="238" t="s">
        <v>155</v>
      </c>
      <c r="AU126" s="238" t="s">
        <v>160</v>
      </c>
      <c r="AY126" s="14" t="s">
        <v>153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160</v>
      </c>
      <c r="BK126" s="239">
        <f>ROUND(I126*H126,2)</f>
        <v>0</v>
      </c>
      <c r="BL126" s="14" t="s">
        <v>159</v>
      </c>
      <c r="BM126" s="238" t="s">
        <v>375</v>
      </c>
    </row>
    <row r="127" s="2" customFormat="1" ht="16.5" customHeight="1">
      <c r="A127" s="35"/>
      <c r="B127" s="36"/>
      <c r="C127" s="240" t="s">
        <v>187</v>
      </c>
      <c r="D127" s="240" t="s">
        <v>193</v>
      </c>
      <c r="E127" s="241" t="s">
        <v>376</v>
      </c>
      <c r="F127" s="242" t="s">
        <v>377</v>
      </c>
      <c r="G127" s="243" t="s">
        <v>171</v>
      </c>
      <c r="H127" s="244">
        <v>204</v>
      </c>
      <c r="I127" s="245"/>
      <c r="J127" s="246">
        <f>ROUND(I127*H127,2)</f>
        <v>0</v>
      </c>
      <c r="K127" s="247"/>
      <c r="L127" s="248"/>
      <c r="M127" s="249" t="s">
        <v>1</v>
      </c>
      <c r="N127" s="250" t="s">
        <v>41</v>
      </c>
      <c r="O127" s="94"/>
      <c r="P127" s="236">
        <f>O127*H127</f>
        <v>0</v>
      </c>
      <c r="Q127" s="236">
        <v>0.00013999999999999999</v>
      </c>
      <c r="R127" s="236">
        <f>Q127*H127</f>
        <v>0.028559999999999999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208</v>
      </c>
      <c r="AT127" s="238" t="s">
        <v>193</v>
      </c>
      <c r="AU127" s="238" t="s">
        <v>160</v>
      </c>
      <c r="AY127" s="14" t="s">
        <v>153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160</v>
      </c>
      <c r="BK127" s="239">
        <f>ROUND(I127*H127,2)</f>
        <v>0</v>
      </c>
      <c r="BL127" s="14" t="s">
        <v>159</v>
      </c>
      <c r="BM127" s="238" t="s">
        <v>378</v>
      </c>
    </row>
    <row r="128" s="12" customFormat="1" ht="22.8" customHeight="1">
      <c r="A128" s="12"/>
      <c r="B128" s="210"/>
      <c r="C128" s="211"/>
      <c r="D128" s="212" t="s">
        <v>74</v>
      </c>
      <c r="E128" s="224" t="s">
        <v>178</v>
      </c>
      <c r="F128" s="224" t="s">
        <v>379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SUM(P129:P130)</f>
        <v>0</v>
      </c>
      <c r="Q128" s="218"/>
      <c r="R128" s="219">
        <f>SUM(R129:R130)</f>
        <v>75.628</v>
      </c>
      <c r="S128" s="218"/>
      <c r="T128" s="22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82</v>
      </c>
      <c r="AT128" s="222" t="s">
        <v>74</v>
      </c>
      <c r="AU128" s="222" t="s">
        <v>82</v>
      </c>
      <c r="AY128" s="221" t="s">
        <v>153</v>
      </c>
      <c r="BK128" s="223">
        <f>SUM(BK129:BK130)</f>
        <v>0</v>
      </c>
    </row>
    <row r="129" s="2" customFormat="1" ht="24.15" customHeight="1">
      <c r="A129" s="35"/>
      <c r="B129" s="36"/>
      <c r="C129" s="226" t="s">
        <v>192</v>
      </c>
      <c r="D129" s="226" t="s">
        <v>155</v>
      </c>
      <c r="E129" s="227" t="s">
        <v>380</v>
      </c>
      <c r="F129" s="228" t="s">
        <v>381</v>
      </c>
      <c r="G129" s="229" t="s">
        <v>171</v>
      </c>
      <c r="H129" s="230">
        <v>200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0.18906999999999999</v>
      </c>
      <c r="R129" s="236">
        <f>Q129*H129</f>
        <v>37.814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159</v>
      </c>
      <c r="AT129" s="238" t="s">
        <v>155</v>
      </c>
      <c r="AU129" s="238" t="s">
        <v>160</v>
      </c>
      <c r="AY129" s="14" t="s">
        <v>153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160</v>
      </c>
      <c r="BK129" s="239">
        <f>ROUND(I129*H129,2)</f>
        <v>0</v>
      </c>
      <c r="BL129" s="14" t="s">
        <v>159</v>
      </c>
      <c r="BM129" s="238" t="s">
        <v>382</v>
      </c>
    </row>
    <row r="130" s="2" customFormat="1" ht="24.15" customHeight="1">
      <c r="A130" s="35"/>
      <c r="B130" s="36"/>
      <c r="C130" s="226" t="s">
        <v>208</v>
      </c>
      <c r="D130" s="226" t="s">
        <v>155</v>
      </c>
      <c r="E130" s="227" t="s">
        <v>383</v>
      </c>
      <c r="F130" s="228" t="s">
        <v>384</v>
      </c>
      <c r="G130" s="229" t="s">
        <v>171</v>
      </c>
      <c r="H130" s="230">
        <v>200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0.18906999999999999</v>
      </c>
      <c r="R130" s="236">
        <f>Q130*H130</f>
        <v>37.814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159</v>
      </c>
      <c r="AT130" s="238" t="s">
        <v>155</v>
      </c>
      <c r="AU130" s="238" t="s">
        <v>160</v>
      </c>
      <c r="AY130" s="14" t="s">
        <v>153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160</v>
      </c>
      <c r="BK130" s="239">
        <f>ROUND(I130*H130,2)</f>
        <v>0</v>
      </c>
      <c r="BL130" s="14" t="s">
        <v>159</v>
      </c>
      <c r="BM130" s="238" t="s">
        <v>385</v>
      </c>
    </row>
    <row r="131" s="12" customFormat="1" ht="22.8" customHeight="1">
      <c r="A131" s="12"/>
      <c r="B131" s="210"/>
      <c r="C131" s="211"/>
      <c r="D131" s="212" t="s">
        <v>74</v>
      </c>
      <c r="E131" s="224" t="s">
        <v>166</v>
      </c>
      <c r="F131" s="224" t="s">
        <v>167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SUM(P132:P133)</f>
        <v>0</v>
      </c>
      <c r="Q131" s="218"/>
      <c r="R131" s="219">
        <f>SUM(R132:R133)</f>
        <v>1.1799999999999999</v>
      </c>
      <c r="S131" s="218"/>
      <c r="T131" s="220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82</v>
      </c>
      <c r="AT131" s="222" t="s">
        <v>74</v>
      </c>
      <c r="AU131" s="222" t="s">
        <v>82</v>
      </c>
      <c r="AY131" s="221" t="s">
        <v>153</v>
      </c>
      <c r="BK131" s="223">
        <f>SUM(BK132:BK133)</f>
        <v>0</v>
      </c>
    </row>
    <row r="132" s="2" customFormat="1" ht="16.5" customHeight="1">
      <c r="A132" s="35"/>
      <c r="B132" s="36"/>
      <c r="C132" s="226" t="s">
        <v>168</v>
      </c>
      <c r="D132" s="226" t="s">
        <v>155</v>
      </c>
      <c r="E132" s="227" t="s">
        <v>386</v>
      </c>
      <c r="F132" s="228" t="s">
        <v>387</v>
      </c>
      <c r="G132" s="229" t="s">
        <v>284</v>
      </c>
      <c r="H132" s="230">
        <v>100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159</v>
      </c>
      <c r="AT132" s="238" t="s">
        <v>155</v>
      </c>
      <c r="AU132" s="238" t="s">
        <v>160</v>
      </c>
      <c r="AY132" s="14" t="s">
        <v>153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160</v>
      </c>
      <c r="BK132" s="239">
        <f>ROUND(I132*H132,2)</f>
        <v>0</v>
      </c>
      <c r="BL132" s="14" t="s">
        <v>159</v>
      </c>
      <c r="BM132" s="238" t="s">
        <v>388</v>
      </c>
    </row>
    <row r="133" s="2" customFormat="1" ht="16.5" customHeight="1">
      <c r="A133" s="35"/>
      <c r="B133" s="36"/>
      <c r="C133" s="240" t="s">
        <v>159</v>
      </c>
      <c r="D133" s="240" t="s">
        <v>193</v>
      </c>
      <c r="E133" s="241" t="s">
        <v>389</v>
      </c>
      <c r="F133" s="242" t="s">
        <v>390</v>
      </c>
      <c r="G133" s="243" t="s">
        <v>232</v>
      </c>
      <c r="H133" s="244">
        <v>100</v>
      </c>
      <c r="I133" s="245"/>
      <c r="J133" s="246">
        <f>ROUND(I133*H133,2)</f>
        <v>0</v>
      </c>
      <c r="K133" s="247"/>
      <c r="L133" s="248"/>
      <c r="M133" s="256" t="s">
        <v>1</v>
      </c>
      <c r="N133" s="257" t="s">
        <v>41</v>
      </c>
      <c r="O133" s="253"/>
      <c r="P133" s="254">
        <f>O133*H133</f>
        <v>0</v>
      </c>
      <c r="Q133" s="254">
        <v>0.0118</v>
      </c>
      <c r="R133" s="254">
        <f>Q133*H133</f>
        <v>1.1799999999999999</v>
      </c>
      <c r="S133" s="254">
        <v>0</v>
      </c>
      <c r="T133" s="25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208</v>
      </c>
      <c r="AT133" s="238" t="s">
        <v>193</v>
      </c>
      <c r="AU133" s="238" t="s">
        <v>160</v>
      </c>
      <c r="AY133" s="14" t="s">
        <v>153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160</v>
      </c>
      <c r="BK133" s="239">
        <f>ROUND(I133*H133,2)</f>
        <v>0</v>
      </c>
      <c r="BL133" s="14" t="s">
        <v>159</v>
      </c>
      <c r="BM133" s="238" t="s">
        <v>391</v>
      </c>
    </row>
    <row r="134" s="2" customFormat="1" ht="6.96" customHeight="1">
      <c r="A134" s="35"/>
      <c r="B134" s="69"/>
      <c r="C134" s="70"/>
      <c r="D134" s="70"/>
      <c r="E134" s="70"/>
      <c r="F134" s="70"/>
      <c r="G134" s="70"/>
      <c r="H134" s="70"/>
      <c r="I134" s="70"/>
      <c r="J134" s="70"/>
      <c r="K134" s="70"/>
      <c r="L134" s="41"/>
      <c r="M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</sheetData>
  <sheetProtection sheet="1" autoFilter="0" formatColumns="0" formatRows="0" objects="1" scenarios="1" spinCount="100000" saltValue="rD2+J1u8oQZgtV7E7z/8MoKhMAL1dz5X5yrnEjSDCK4umVJneqOPmn43AcPYK1v7HvD60VdOFrLX/kRw7/rLqA==" hashValue="YvPXn1f37oYi0F+RTpgvPi7gc0deuVGy4/Qgo7CEitQejl9gYrPaGWPlDKyDJpDof4Cz/+3UPg/mwgYiFWyaeg==" algorithmName="SHA-512" password="CC35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392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ROUND((SUM(BE120:BE130)),  2)</f>
        <v>0</v>
      </c>
      <c r="G33" s="159"/>
      <c r="H33" s="159"/>
      <c r="I33" s="160">
        <v>0.20000000000000001</v>
      </c>
      <c r="J33" s="158">
        <f>ROUND(((SUM(BE120:BE130))*I33),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ROUND((SUM(BF120:BF130)),  2)</f>
        <v>0</v>
      </c>
      <c r="G34" s="159"/>
      <c r="H34" s="159"/>
      <c r="I34" s="160">
        <v>0.20000000000000001</v>
      </c>
      <c r="J34" s="158">
        <f>ROUND(((SUM(BF120:BF130))*I34),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ROUND((SUM(BG120:BG130)),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ROUND((SUM(BH120:BH130)),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ROUND((SUM(BI120:BI130)),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010 - Spevnená plocha Hojdačka pre 4 deti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369</v>
      </c>
      <c r="E99" s="195"/>
      <c r="F99" s="195"/>
      <c r="G99" s="195"/>
      <c r="H99" s="195"/>
      <c r="I99" s="195"/>
      <c r="J99" s="196">
        <f>J125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131</v>
      </c>
      <c r="E100" s="195"/>
      <c r="F100" s="195"/>
      <c r="G100" s="195"/>
      <c r="H100" s="195"/>
      <c r="I100" s="195"/>
      <c r="J100" s="196">
        <f>J128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139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Detské ihrisko Rodinka ul. Sv. Anny</v>
      </c>
      <c r="F110" s="29"/>
      <c r="G110" s="29"/>
      <c r="H110" s="29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121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E9</f>
        <v>010 - Spevnená plocha Hojdačka pre 4 deti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>Podolínec</v>
      </c>
      <c r="G114" s="37"/>
      <c r="H114" s="37"/>
      <c r="I114" s="29" t="s">
        <v>21</v>
      </c>
      <c r="J114" s="82" t="str">
        <f>IF(J12="","",J12)</f>
        <v>9. 3. 2023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>Mesto Podolínec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>Mgr. Michal Marhefka MBA, AA-367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8"/>
      <c r="B119" s="199"/>
      <c r="C119" s="200" t="s">
        <v>140</v>
      </c>
      <c r="D119" s="201" t="s">
        <v>60</v>
      </c>
      <c r="E119" s="201" t="s">
        <v>56</v>
      </c>
      <c r="F119" s="201" t="s">
        <v>57</v>
      </c>
      <c r="G119" s="201" t="s">
        <v>141</v>
      </c>
      <c r="H119" s="201" t="s">
        <v>142</v>
      </c>
      <c r="I119" s="201" t="s">
        <v>143</v>
      </c>
      <c r="J119" s="202" t="s">
        <v>125</v>
      </c>
      <c r="K119" s="203" t="s">
        <v>144</v>
      </c>
      <c r="L119" s="204"/>
      <c r="M119" s="103" t="s">
        <v>1</v>
      </c>
      <c r="N119" s="104" t="s">
        <v>39</v>
      </c>
      <c r="O119" s="104" t="s">
        <v>145</v>
      </c>
      <c r="P119" s="104" t="s">
        <v>146</v>
      </c>
      <c r="Q119" s="104" t="s">
        <v>147</v>
      </c>
      <c r="R119" s="104" t="s">
        <v>148</v>
      </c>
      <c r="S119" s="104" t="s">
        <v>149</v>
      </c>
      <c r="T119" s="105" t="s">
        <v>150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5"/>
      <c r="B120" s="36"/>
      <c r="C120" s="110" t="s">
        <v>126</v>
      </c>
      <c r="D120" s="37"/>
      <c r="E120" s="37"/>
      <c r="F120" s="37"/>
      <c r="G120" s="37"/>
      <c r="H120" s="37"/>
      <c r="I120" s="37"/>
      <c r="J120" s="205">
        <f>BK120</f>
        <v>0</v>
      </c>
      <c r="K120" s="37"/>
      <c r="L120" s="41"/>
      <c r="M120" s="106"/>
      <c r="N120" s="206"/>
      <c r="O120" s="107"/>
      <c r="P120" s="207">
        <f>P121</f>
        <v>0</v>
      </c>
      <c r="Q120" s="107"/>
      <c r="R120" s="207">
        <f>R121</f>
        <v>17.546880000000002</v>
      </c>
      <c r="S120" s="107"/>
      <c r="T120" s="208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127</v>
      </c>
      <c r="BK120" s="209">
        <f>BK121</f>
        <v>0</v>
      </c>
    </row>
    <row r="121" s="12" customFormat="1" ht="25.92" customHeight="1">
      <c r="A121" s="12"/>
      <c r="B121" s="210"/>
      <c r="C121" s="211"/>
      <c r="D121" s="212" t="s">
        <v>74</v>
      </c>
      <c r="E121" s="213" t="s">
        <v>151</v>
      </c>
      <c r="F121" s="213" t="s">
        <v>152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P122+P125+P128</f>
        <v>0</v>
      </c>
      <c r="Q121" s="218"/>
      <c r="R121" s="219">
        <f>R122+R125+R128</f>
        <v>17.546880000000002</v>
      </c>
      <c r="S121" s="218"/>
      <c r="T121" s="220">
        <f>T122+T125+T128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82</v>
      </c>
      <c r="AT121" s="222" t="s">
        <v>74</v>
      </c>
      <c r="AU121" s="222" t="s">
        <v>75</v>
      </c>
      <c r="AY121" s="221" t="s">
        <v>153</v>
      </c>
      <c r="BK121" s="223">
        <f>BK122+BK125+BK128</f>
        <v>0</v>
      </c>
    </row>
    <row r="122" s="12" customFormat="1" ht="22.8" customHeight="1">
      <c r="A122" s="12"/>
      <c r="B122" s="210"/>
      <c r="C122" s="211"/>
      <c r="D122" s="212" t="s">
        <v>74</v>
      </c>
      <c r="E122" s="224" t="s">
        <v>82</v>
      </c>
      <c r="F122" s="224" t="s">
        <v>154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SUM(P123:P124)</f>
        <v>0</v>
      </c>
      <c r="Q122" s="218"/>
      <c r="R122" s="219">
        <f>SUM(R123:R124)</f>
        <v>0</v>
      </c>
      <c r="S122" s="218"/>
      <c r="T122" s="220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82</v>
      </c>
      <c r="AT122" s="222" t="s">
        <v>74</v>
      </c>
      <c r="AU122" s="222" t="s">
        <v>82</v>
      </c>
      <c r="AY122" s="221" t="s">
        <v>153</v>
      </c>
      <c r="BK122" s="223">
        <f>SUM(BK123:BK124)</f>
        <v>0</v>
      </c>
    </row>
    <row r="123" s="2" customFormat="1" ht="24.15" customHeight="1">
      <c r="A123" s="35"/>
      <c r="B123" s="36"/>
      <c r="C123" s="226" t="s">
        <v>82</v>
      </c>
      <c r="D123" s="226" t="s">
        <v>155</v>
      </c>
      <c r="E123" s="227" t="s">
        <v>370</v>
      </c>
      <c r="F123" s="228" t="s">
        <v>371</v>
      </c>
      <c r="G123" s="229" t="s">
        <v>158</v>
      </c>
      <c r="H123" s="230">
        <v>13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41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159</v>
      </c>
      <c r="AT123" s="238" t="s">
        <v>155</v>
      </c>
      <c r="AU123" s="238" t="s">
        <v>160</v>
      </c>
      <c r="AY123" s="14" t="s">
        <v>153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160</v>
      </c>
      <c r="BK123" s="239">
        <f>ROUND(I123*H123,2)</f>
        <v>0</v>
      </c>
      <c r="BL123" s="14" t="s">
        <v>159</v>
      </c>
      <c r="BM123" s="238" t="s">
        <v>393</v>
      </c>
    </row>
    <row r="124" s="2" customFormat="1" ht="24.15" customHeight="1">
      <c r="A124" s="35"/>
      <c r="B124" s="36"/>
      <c r="C124" s="226" t="s">
        <v>208</v>
      </c>
      <c r="D124" s="226" t="s">
        <v>155</v>
      </c>
      <c r="E124" s="227" t="s">
        <v>394</v>
      </c>
      <c r="F124" s="228" t="s">
        <v>395</v>
      </c>
      <c r="G124" s="229" t="s">
        <v>171</v>
      </c>
      <c r="H124" s="230">
        <v>64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159</v>
      </c>
      <c r="AT124" s="238" t="s">
        <v>155</v>
      </c>
      <c r="AU124" s="238" t="s">
        <v>160</v>
      </c>
      <c r="AY124" s="14" t="s">
        <v>153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160</v>
      </c>
      <c r="BK124" s="239">
        <f>ROUND(I124*H124,2)</f>
        <v>0</v>
      </c>
      <c r="BL124" s="14" t="s">
        <v>159</v>
      </c>
      <c r="BM124" s="238" t="s">
        <v>396</v>
      </c>
    </row>
    <row r="125" s="12" customFormat="1" ht="22.8" customHeight="1">
      <c r="A125" s="12"/>
      <c r="B125" s="210"/>
      <c r="C125" s="211"/>
      <c r="D125" s="212" t="s">
        <v>74</v>
      </c>
      <c r="E125" s="224" t="s">
        <v>178</v>
      </c>
      <c r="F125" s="224" t="s">
        <v>379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SUM(P126:P127)</f>
        <v>0</v>
      </c>
      <c r="Q125" s="218"/>
      <c r="R125" s="219">
        <f>SUM(R126:R127)</f>
        <v>17.169280000000001</v>
      </c>
      <c r="S125" s="218"/>
      <c r="T125" s="22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82</v>
      </c>
      <c r="AT125" s="222" t="s">
        <v>74</v>
      </c>
      <c r="AU125" s="222" t="s">
        <v>82</v>
      </c>
      <c r="AY125" s="221" t="s">
        <v>153</v>
      </c>
      <c r="BK125" s="223">
        <f>SUM(BK126:BK127)</f>
        <v>0</v>
      </c>
    </row>
    <row r="126" s="2" customFormat="1" ht="24.15" customHeight="1">
      <c r="A126" s="35"/>
      <c r="B126" s="36"/>
      <c r="C126" s="226" t="s">
        <v>160</v>
      </c>
      <c r="D126" s="226" t="s">
        <v>155</v>
      </c>
      <c r="E126" s="227" t="s">
        <v>380</v>
      </c>
      <c r="F126" s="228" t="s">
        <v>381</v>
      </c>
      <c r="G126" s="229" t="s">
        <v>171</v>
      </c>
      <c r="H126" s="230">
        <v>64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0.18906999999999999</v>
      </c>
      <c r="R126" s="236">
        <f>Q126*H126</f>
        <v>12.100479999999999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159</v>
      </c>
      <c r="AT126" s="238" t="s">
        <v>155</v>
      </c>
      <c r="AU126" s="238" t="s">
        <v>160</v>
      </c>
      <c r="AY126" s="14" t="s">
        <v>153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160</v>
      </c>
      <c r="BK126" s="239">
        <f>ROUND(I126*H126,2)</f>
        <v>0</v>
      </c>
      <c r="BL126" s="14" t="s">
        <v>159</v>
      </c>
      <c r="BM126" s="238" t="s">
        <v>397</v>
      </c>
    </row>
    <row r="127" s="2" customFormat="1" ht="24.15" customHeight="1">
      <c r="A127" s="35"/>
      <c r="B127" s="36"/>
      <c r="C127" s="226" t="s">
        <v>187</v>
      </c>
      <c r="D127" s="226" t="s">
        <v>155</v>
      </c>
      <c r="E127" s="227" t="s">
        <v>398</v>
      </c>
      <c r="F127" s="228" t="s">
        <v>399</v>
      </c>
      <c r="G127" s="229" t="s">
        <v>171</v>
      </c>
      <c r="H127" s="230">
        <v>64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0.079200000000000007</v>
      </c>
      <c r="R127" s="236">
        <f>Q127*H127</f>
        <v>5.0688000000000004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159</v>
      </c>
      <c r="AT127" s="238" t="s">
        <v>155</v>
      </c>
      <c r="AU127" s="238" t="s">
        <v>160</v>
      </c>
      <c r="AY127" s="14" t="s">
        <v>153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160</v>
      </c>
      <c r="BK127" s="239">
        <f>ROUND(I127*H127,2)</f>
        <v>0</v>
      </c>
      <c r="BL127" s="14" t="s">
        <v>159</v>
      </c>
      <c r="BM127" s="238" t="s">
        <v>400</v>
      </c>
    </row>
    <row r="128" s="12" customFormat="1" ht="22.8" customHeight="1">
      <c r="A128" s="12"/>
      <c r="B128" s="210"/>
      <c r="C128" s="211"/>
      <c r="D128" s="212" t="s">
        <v>74</v>
      </c>
      <c r="E128" s="224" t="s">
        <v>166</v>
      </c>
      <c r="F128" s="224" t="s">
        <v>167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SUM(P129:P130)</f>
        <v>0</v>
      </c>
      <c r="Q128" s="218"/>
      <c r="R128" s="219">
        <f>SUM(R129:R130)</f>
        <v>0.37759999999999999</v>
      </c>
      <c r="S128" s="218"/>
      <c r="T128" s="22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82</v>
      </c>
      <c r="AT128" s="222" t="s">
        <v>74</v>
      </c>
      <c r="AU128" s="222" t="s">
        <v>82</v>
      </c>
      <c r="AY128" s="221" t="s">
        <v>153</v>
      </c>
      <c r="BK128" s="223">
        <f>SUM(BK129:BK130)</f>
        <v>0</v>
      </c>
    </row>
    <row r="129" s="2" customFormat="1" ht="16.5" customHeight="1">
      <c r="A129" s="35"/>
      <c r="B129" s="36"/>
      <c r="C129" s="226" t="s">
        <v>168</v>
      </c>
      <c r="D129" s="226" t="s">
        <v>155</v>
      </c>
      <c r="E129" s="227" t="s">
        <v>386</v>
      </c>
      <c r="F129" s="228" t="s">
        <v>387</v>
      </c>
      <c r="G129" s="229" t="s">
        <v>284</v>
      </c>
      <c r="H129" s="230">
        <v>32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159</v>
      </c>
      <c r="AT129" s="238" t="s">
        <v>155</v>
      </c>
      <c r="AU129" s="238" t="s">
        <v>160</v>
      </c>
      <c r="AY129" s="14" t="s">
        <v>153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160</v>
      </c>
      <c r="BK129" s="239">
        <f>ROUND(I129*H129,2)</f>
        <v>0</v>
      </c>
      <c r="BL129" s="14" t="s">
        <v>159</v>
      </c>
      <c r="BM129" s="238" t="s">
        <v>401</v>
      </c>
    </row>
    <row r="130" s="2" customFormat="1" ht="16.5" customHeight="1">
      <c r="A130" s="35"/>
      <c r="B130" s="36"/>
      <c r="C130" s="240" t="s">
        <v>159</v>
      </c>
      <c r="D130" s="240" t="s">
        <v>193</v>
      </c>
      <c r="E130" s="241" t="s">
        <v>389</v>
      </c>
      <c r="F130" s="242" t="s">
        <v>390</v>
      </c>
      <c r="G130" s="243" t="s">
        <v>232</v>
      </c>
      <c r="H130" s="244">
        <v>32</v>
      </c>
      <c r="I130" s="245"/>
      <c r="J130" s="246">
        <f>ROUND(I130*H130,2)</f>
        <v>0</v>
      </c>
      <c r="K130" s="247"/>
      <c r="L130" s="248"/>
      <c r="M130" s="256" t="s">
        <v>1</v>
      </c>
      <c r="N130" s="257" t="s">
        <v>41</v>
      </c>
      <c r="O130" s="253"/>
      <c r="P130" s="254">
        <f>O130*H130</f>
        <v>0</v>
      </c>
      <c r="Q130" s="254">
        <v>0.0118</v>
      </c>
      <c r="R130" s="254">
        <f>Q130*H130</f>
        <v>0.37759999999999999</v>
      </c>
      <c r="S130" s="254">
        <v>0</v>
      </c>
      <c r="T130" s="25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208</v>
      </c>
      <c r="AT130" s="238" t="s">
        <v>193</v>
      </c>
      <c r="AU130" s="238" t="s">
        <v>160</v>
      </c>
      <c r="AY130" s="14" t="s">
        <v>153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160</v>
      </c>
      <c r="BK130" s="239">
        <f>ROUND(I130*H130,2)</f>
        <v>0</v>
      </c>
      <c r="BL130" s="14" t="s">
        <v>159</v>
      </c>
      <c r="BM130" s="238" t="s">
        <v>402</v>
      </c>
    </row>
    <row r="131" s="2" customFormat="1" ht="6.96" customHeight="1">
      <c r="A131" s="35"/>
      <c r="B131" s="69"/>
      <c r="C131" s="70"/>
      <c r="D131" s="70"/>
      <c r="E131" s="70"/>
      <c r="F131" s="70"/>
      <c r="G131" s="70"/>
      <c r="H131" s="70"/>
      <c r="I131" s="70"/>
      <c r="J131" s="70"/>
      <c r="K131" s="70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1CIyaV/yppC0QwQTRN+vWwPQ8bkIiUEkc9rZkYkFnX/6IJ4Ss/cQZIGtwxo412gfWeKDwdt5u04Ucaj3+c727Q==" hashValue="tL9AAnr1rDw0knpciy0s1DL0Nw4PG1Tq1eDvTeXXk7qXfX8F78mCRiPAhotwpz7gyR8fEwUX4rEQX0NlBj1Aqg==" algorithmName="SHA-512" password="CC35"/>
  <autoFilter ref="C119:K13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403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ROUND((SUM(BE121:BE134)),  2)</f>
        <v>0</v>
      </c>
      <c r="G33" s="159"/>
      <c r="H33" s="159"/>
      <c r="I33" s="160">
        <v>0.20000000000000001</v>
      </c>
      <c r="J33" s="158">
        <f>ROUND(((SUM(BE121:BE134))*I33),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ROUND((SUM(BF121:BF134)),  2)</f>
        <v>0</v>
      </c>
      <c r="G34" s="159"/>
      <c r="H34" s="159"/>
      <c r="I34" s="160">
        <v>0.20000000000000001</v>
      </c>
      <c r="J34" s="158">
        <f>ROUND(((SUM(BF121:BF134))*I34),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ROUND((SUM(BG121:BG134)),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ROUND((SUM(BH121:BH134)),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ROUND((SUM(BI121:BI134)),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011 - Spevnená plocha Kolotoč a Hojdačka hniezdo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130</v>
      </c>
      <c r="E99" s="195"/>
      <c r="F99" s="195"/>
      <c r="G99" s="195"/>
      <c r="H99" s="195"/>
      <c r="I99" s="195"/>
      <c r="J99" s="196">
        <f>J125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369</v>
      </c>
      <c r="E100" s="195"/>
      <c r="F100" s="195"/>
      <c r="G100" s="195"/>
      <c r="H100" s="195"/>
      <c r="I100" s="195"/>
      <c r="J100" s="196">
        <f>J128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131</v>
      </c>
      <c r="E101" s="195"/>
      <c r="F101" s="195"/>
      <c r="G101" s="195"/>
      <c r="H101" s="195"/>
      <c r="I101" s="195"/>
      <c r="J101" s="196">
        <f>J131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139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Detské ihrisko Rodinka ul. Sv. Anny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011 - Spevnená plocha Kolotoč a Hojdačka hniezdo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Podolínec</v>
      </c>
      <c r="G115" s="37"/>
      <c r="H115" s="37"/>
      <c r="I115" s="29" t="s">
        <v>21</v>
      </c>
      <c r="J115" s="82" t="str">
        <f>IF(J12="","",J12)</f>
        <v>9. 3. 2023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23</v>
      </c>
      <c r="D117" s="37"/>
      <c r="E117" s="37"/>
      <c r="F117" s="24" t="str">
        <f>E15</f>
        <v>Mesto Podolínec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Mgr. Michal Marhefka MBA, AA-367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140</v>
      </c>
      <c r="D120" s="201" t="s">
        <v>60</v>
      </c>
      <c r="E120" s="201" t="s">
        <v>56</v>
      </c>
      <c r="F120" s="201" t="s">
        <v>57</v>
      </c>
      <c r="G120" s="201" t="s">
        <v>141</v>
      </c>
      <c r="H120" s="201" t="s">
        <v>142</v>
      </c>
      <c r="I120" s="201" t="s">
        <v>143</v>
      </c>
      <c r="J120" s="202" t="s">
        <v>125</v>
      </c>
      <c r="K120" s="203" t="s">
        <v>144</v>
      </c>
      <c r="L120" s="204"/>
      <c r="M120" s="103" t="s">
        <v>1</v>
      </c>
      <c r="N120" s="104" t="s">
        <v>39</v>
      </c>
      <c r="O120" s="104" t="s">
        <v>145</v>
      </c>
      <c r="P120" s="104" t="s">
        <v>146</v>
      </c>
      <c r="Q120" s="104" t="s">
        <v>147</v>
      </c>
      <c r="R120" s="104" t="s">
        <v>148</v>
      </c>
      <c r="S120" s="104" t="s">
        <v>149</v>
      </c>
      <c r="T120" s="105" t="s">
        <v>150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126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</f>
        <v>0</v>
      </c>
      <c r="Q121" s="107"/>
      <c r="R121" s="207">
        <f>R122</f>
        <v>18.815957999999998</v>
      </c>
      <c r="S121" s="107"/>
      <c r="T121" s="20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127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151</v>
      </c>
      <c r="F122" s="213" t="s">
        <v>152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P123+P125+P128+P131</f>
        <v>0</v>
      </c>
      <c r="Q122" s="218"/>
      <c r="R122" s="219">
        <f>R123+R125+R128+R131</f>
        <v>18.815957999999998</v>
      </c>
      <c r="S122" s="218"/>
      <c r="T122" s="220">
        <f>T123+T125+T128+T131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82</v>
      </c>
      <c r="AT122" s="222" t="s">
        <v>74</v>
      </c>
      <c r="AU122" s="222" t="s">
        <v>75</v>
      </c>
      <c r="AY122" s="221" t="s">
        <v>153</v>
      </c>
      <c r="BK122" s="223">
        <f>BK123+BK125+BK128+BK131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82</v>
      </c>
      <c r="F123" s="224" t="s">
        <v>154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82</v>
      </c>
      <c r="AT123" s="222" t="s">
        <v>74</v>
      </c>
      <c r="AU123" s="222" t="s">
        <v>82</v>
      </c>
      <c r="AY123" s="221" t="s">
        <v>153</v>
      </c>
      <c r="BK123" s="223">
        <f>BK124</f>
        <v>0</v>
      </c>
    </row>
    <row r="124" s="2" customFormat="1" ht="24.15" customHeight="1">
      <c r="A124" s="35"/>
      <c r="B124" s="36"/>
      <c r="C124" s="226" t="s">
        <v>160</v>
      </c>
      <c r="D124" s="226" t="s">
        <v>155</v>
      </c>
      <c r="E124" s="227" t="s">
        <v>370</v>
      </c>
      <c r="F124" s="228" t="s">
        <v>371</v>
      </c>
      <c r="G124" s="229" t="s">
        <v>158</v>
      </c>
      <c r="H124" s="230">
        <v>40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159</v>
      </c>
      <c r="AT124" s="238" t="s">
        <v>155</v>
      </c>
      <c r="AU124" s="238" t="s">
        <v>160</v>
      </c>
      <c r="AY124" s="14" t="s">
        <v>153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160</v>
      </c>
      <c r="BK124" s="239">
        <f>ROUND(I124*H124,2)</f>
        <v>0</v>
      </c>
      <c r="BL124" s="14" t="s">
        <v>159</v>
      </c>
      <c r="BM124" s="238" t="s">
        <v>404</v>
      </c>
    </row>
    <row r="125" s="12" customFormat="1" ht="22.8" customHeight="1">
      <c r="A125" s="12"/>
      <c r="B125" s="210"/>
      <c r="C125" s="211"/>
      <c r="D125" s="212" t="s">
        <v>74</v>
      </c>
      <c r="E125" s="224" t="s">
        <v>160</v>
      </c>
      <c r="F125" s="224" t="s">
        <v>162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SUM(P126:P127)</f>
        <v>0</v>
      </c>
      <c r="Q125" s="218"/>
      <c r="R125" s="219">
        <f>SUM(R126:R127)</f>
        <v>0.010367999999999999</v>
      </c>
      <c r="S125" s="218"/>
      <c r="T125" s="22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82</v>
      </c>
      <c r="AT125" s="222" t="s">
        <v>74</v>
      </c>
      <c r="AU125" s="222" t="s">
        <v>82</v>
      </c>
      <c r="AY125" s="221" t="s">
        <v>153</v>
      </c>
      <c r="BK125" s="223">
        <f>SUM(BK126:BK127)</f>
        <v>0</v>
      </c>
    </row>
    <row r="126" s="2" customFormat="1" ht="24.15" customHeight="1">
      <c r="A126" s="35"/>
      <c r="B126" s="36"/>
      <c r="C126" s="226" t="s">
        <v>168</v>
      </c>
      <c r="D126" s="226" t="s">
        <v>155</v>
      </c>
      <c r="E126" s="227" t="s">
        <v>373</v>
      </c>
      <c r="F126" s="228" t="s">
        <v>374</v>
      </c>
      <c r="G126" s="229" t="s">
        <v>171</v>
      </c>
      <c r="H126" s="230">
        <v>60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3.0000000000000001E-05</v>
      </c>
      <c r="R126" s="236">
        <f>Q126*H126</f>
        <v>0.0018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159</v>
      </c>
      <c r="AT126" s="238" t="s">
        <v>155</v>
      </c>
      <c r="AU126" s="238" t="s">
        <v>160</v>
      </c>
      <c r="AY126" s="14" t="s">
        <v>153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160</v>
      </c>
      <c r="BK126" s="239">
        <f>ROUND(I126*H126,2)</f>
        <v>0</v>
      </c>
      <c r="BL126" s="14" t="s">
        <v>159</v>
      </c>
      <c r="BM126" s="238" t="s">
        <v>405</v>
      </c>
    </row>
    <row r="127" s="2" customFormat="1" ht="16.5" customHeight="1">
      <c r="A127" s="35"/>
      <c r="B127" s="36"/>
      <c r="C127" s="240" t="s">
        <v>159</v>
      </c>
      <c r="D127" s="240" t="s">
        <v>193</v>
      </c>
      <c r="E127" s="241" t="s">
        <v>376</v>
      </c>
      <c r="F127" s="242" t="s">
        <v>377</v>
      </c>
      <c r="G127" s="243" t="s">
        <v>171</v>
      </c>
      <c r="H127" s="244">
        <v>61.200000000000003</v>
      </c>
      <c r="I127" s="245"/>
      <c r="J127" s="246">
        <f>ROUND(I127*H127,2)</f>
        <v>0</v>
      </c>
      <c r="K127" s="247"/>
      <c r="L127" s="248"/>
      <c r="M127" s="249" t="s">
        <v>1</v>
      </c>
      <c r="N127" s="250" t="s">
        <v>41</v>
      </c>
      <c r="O127" s="94"/>
      <c r="P127" s="236">
        <f>O127*H127</f>
        <v>0</v>
      </c>
      <c r="Q127" s="236">
        <v>0.00013999999999999999</v>
      </c>
      <c r="R127" s="236">
        <f>Q127*H127</f>
        <v>0.0085679999999999992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208</v>
      </c>
      <c r="AT127" s="238" t="s">
        <v>193</v>
      </c>
      <c r="AU127" s="238" t="s">
        <v>160</v>
      </c>
      <c r="AY127" s="14" t="s">
        <v>153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160</v>
      </c>
      <c r="BK127" s="239">
        <f>ROUND(I127*H127,2)</f>
        <v>0</v>
      </c>
      <c r="BL127" s="14" t="s">
        <v>159</v>
      </c>
      <c r="BM127" s="238" t="s">
        <v>406</v>
      </c>
    </row>
    <row r="128" s="12" customFormat="1" ht="22.8" customHeight="1">
      <c r="A128" s="12"/>
      <c r="B128" s="210"/>
      <c r="C128" s="211"/>
      <c r="D128" s="212" t="s">
        <v>74</v>
      </c>
      <c r="E128" s="224" t="s">
        <v>178</v>
      </c>
      <c r="F128" s="224" t="s">
        <v>379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SUM(P129:P130)</f>
        <v>0</v>
      </c>
      <c r="Q128" s="218"/>
      <c r="R128" s="219">
        <f>SUM(R129:R130)</f>
        <v>11.4522</v>
      </c>
      <c r="S128" s="218"/>
      <c r="T128" s="22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82</v>
      </c>
      <c r="AT128" s="222" t="s">
        <v>74</v>
      </c>
      <c r="AU128" s="222" t="s">
        <v>82</v>
      </c>
      <c r="AY128" s="221" t="s">
        <v>153</v>
      </c>
      <c r="BK128" s="223">
        <f>SUM(BK129:BK130)</f>
        <v>0</v>
      </c>
    </row>
    <row r="129" s="2" customFormat="1" ht="24.15" customHeight="1">
      <c r="A129" s="35"/>
      <c r="B129" s="36"/>
      <c r="C129" s="226" t="s">
        <v>178</v>
      </c>
      <c r="D129" s="226" t="s">
        <v>155</v>
      </c>
      <c r="E129" s="227" t="s">
        <v>380</v>
      </c>
      <c r="F129" s="228" t="s">
        <v>381</v>
      </c>
      <c r="G129" s="229" t="s">
        <v>171</v>
      </c>
      <c r="H129" s="230">
        <v>60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0.18906999999999999</v>
      </c>
      <c r="R129" s="236">
        <f>Q129*H129</f>
        <v>11.344199999999999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159</v>
      </c>
      <c r="AT129" s="238" t="s">
        <v>155</v>
      </c>
      <c r="AU129" s="238" t="s">
        <v>160</v>
      </c>
      <c r="AY129" s="14" t="s">
        <v>153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160</v>
      </c>
      <c r="BK129" s="239">
        <f>ROUND(I129*H129,2)</f>
        <v>0</v>
      </c>
      <c r="BL129" s="14" t="s">
        <v>159</v>
      </c>
      <c r="BM129" s="238" t="s">
        <v>407</v>
      </c>
    </row>
    <row r="130" s="2" customFormat="1" ht="16.5" customHeight="1">
      <c r="A130" s="35"/>
      <c r="B130" s="36"/>
      <c r="C130" s="226" t="s">
        <v>82</v>
      </c>
      <c r="D130" s="226" t="s">
        <v>155</v>
      </c>
      <c r="E130" s="227" t="s">
        <v>408</v>
      </c>
      <c r="F130" s="228" t="s">
        <v>409</v>
      </c>
      <c r="G130" s="229" t="s">
        <v>171</v>
      </c>
      <c r="H130" s="230">
        <v>60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0.0018</v>
      </c>
      <c r="R130" s="236">
        <f>Q130*H130</f>
        <v>0.108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159</v>
      </c>
      <c r="AT130" s="238" t="s">
        <v>155</v>
      </c>
      <c r="AU130" s="238" t="s">
        <v>160</v>
      </c>
      <c r="AY130" s="14" t="s">
        <v>153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160</v>
      </c>
      <c r="BK130" s="239">
        <f>ROUND(I130*H130,2)</f>
        <v>0</v>
      </c>
      <c r="BL130" s="14" t="s">
        <v>159</v>
      </c>
      <c r="BM130" s="238" t="s">
        <v>410</v>
      </c>
    </row>
    <row r="131" s="12" customFormat="1" ht="22.8" customHeight="1">
      <c r="A131" s="12"/>
      <c r="B131" s="210"/>
      <c r="C131" s="211"/>
      <c r="D131" s="212" t="s">
        <v>74</v>
      </c>
      <c r="E131" s="224" t="s">
        <v>166</v>
      </c>
      <c r="F131" s="224" t="s">
        <v>167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SUM(P132:P134)</f>
        <v>0</v>
      </c>
      <c r="Q131" s="218"/>
      <c r="R131" s="219">
        <f>SUM(R132:R134)</f>
        <v>7.3533899999999992</v>
      </c>
      <c r="S131" s="218"/>
      <c r="T131" s="220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82</v>
      </c>
      <c r="AT131" s="222" t="s">
        <v>74</v>
      </c>
      <c r="AU131" s="222" t="s">
        <v>82</v>
      </c>
      <c r="AY131" s="221" t="s">
        <v>153</v>
      </c>
      <c r="BK131" s="223">
        <f>SUM(BK132:BK134)</f>
        <v>0</v>
      </c>
    </row>
    <row r="132" s="2" customFormat="1" ht="16.5" customHeight="1">
      <c r="A132" s="35"/>
      <c r="B132" s="36"/>
      <c r="C132" s="226" t="s">
        <v>187</v>
      </c>
      <c r="D132" s="226" t="s">
        <v>155</v>
      </c>
      <c r="E132" s="227" t="s">
        <v>386</v>
      </c>
      <c r="F132" s="228" t="s">
        <v>411</v>
      </c>
      <c r="G132" s="229" t="s">
        <v>284</v>
      </c>
      <c r="H132" s="230">
        <v>60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159</v>
      </c>
      <c r="AT132" s="238" t="s">
        <v>155</v>
      </c>
      <c r="AU132" s="238" t="s">
        <v>160</v>
      </c>
      <c r="AY132" s="14" t="s">
        <v>153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160</v>
      </c>
      <c r="BK132" s="239">
        <f>ROUND(I132*H132,2)</f>
        <v>0</v>
      </c>
      <c r="BL132" s="14" t="s">
        <v>159</v>
      </c>
      <c r="BM132" s="238" t="s">
        <v>412</v>
      </c>
    </row>
    <row r="133" s="2" customFormat="1" ht="16.5" customHeight="1">
      <c r="A133" s="35"/>
      <c r="B133" s="36"/>
      <c r="C133" s="240" t="s">
        <v>192</v>
      </c>
      <c r="D133" s="240" t="s">
        <v>193</v>
      </c>
      <c r="E133" s="241" t="s">
        <v>389</v>
      </c>
      <c r="F133" s="242" t="s">
        <v>390</v>
      </c>
      <c r="G133" s="243" t="s">
        <v>232</v>
      </c>
      <c r="H133" s="244">
        <v>60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41</v>
      </c>
      <c r="O133" s="94"/>
      <c r="P133" s="236">
        <f>O133*H133</f>
        <v>0</v>
      </c>
      <c r="Q133" s="236">
        <v>0.0118</v>
      </c>
      <c r="R133" s="236">
        <f>Q133*H133</f>
        <v>0.70799999999999996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208</v>
      </c>
      <c r="AT133" s="238" t="s">
        <v>193</v>
      </c>
      <c r="AU133" s="238" t="s">
        <v>160</v>
      </c>
      <c r="AY133" s="14" t="s">
        <v>153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160</v>
      </c>
      <c r="BK133" s="239">
        <f>ROUND(I133*H133,2)</f>
        <v>0</v>
      </c>
      <c r="BL133" s="14" t="s">
        <v>159</v>
      </c>
      <c r="BM133" s="238" t="s">
        <v>413</v>
      </c>
    </row>
    <row r="134" s="2" customFormat="1" ht="33" customHeight="1">
      <c r="A134" s="35"/>
      <c r="B134" s="36"/>
      <c r="C134" s="226" t="s">
        <v>208</v>
      </c>
      <c r="D134" s="226" t="s">
        <v>155</v>
      </c>
      <c r="E134" s="227" t="s">
        <v>414</v>
      </c>
      <c r="F134" s="228" t="s">
        <v>415</v>
      </c>
      <c r="G134" s="229" t="s">
        <v>158</v>
      </c>
      <c r="H134" s="230">
        <v>3</v>
      </c>
      <c r="I134" s="231"/>
      <c r="J134" s="232">
        <f>ROUND(I134*H134,2)</f>
        <v>0</v>
      </c>
      <c r="K134" s="233"/>
      <c r="L134" s="41"/>
      <c r="M134" s="251" t="s">
        <v>1</v>
      </c>
      <c r="N134" s="252" t="s">
        <v>41</v>
      </c>
      <c r="O134" s="253"/>
      <c r="P134" s="254">
        <f>O134*H134</f>
        <v>0</v>
      </c>
      <c r="Q134" s="254">
        <v>2.2151299999999998</v>
      </c>
      <c r="R134" s="254">
        <f>Q134*H134</f>
        <v>6.645389999999999</v>
      </c>
      <c r="S134" s="254">
        <v>0</v>
      </c>
      <c r="T134" s="25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159</v>
      </c>
      <c r="AT134" s="238" t="s">
        <v>155</v>
      </c>
      <c r="AU134" s="238" t="s">
        <v>160</v>
      </c>
      <c r="AY134" s="14" t="s">
        <v>153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160</v>
      </c>
      <c r="BK134" s="239">
        <f>ROUND(I134*H134,2)</f>
        <v>0</v>
      </c>
      <c r="BL134" s="14" t="s">
        <v>159</v>
      </c>
      <c r="BM134" s="238" t="s">
        <v>416</v>
      </c>
    </row>
    <row r="135" s="2" customFormat="1" ht="6.96" customHeight="1">
      <c r="A135" s="35"/>
      <c r="B135" s="69"/>
      <c r="C135" s="70"/>
      <c r="D135" s="70"/>
      <c r="E135" s="70"/>
      <c r="F135" s="70"/>
      <c r="G135" s="70"/>
      <c r="H135" s="70"/>
      <c r="I135" s="70"/>
      <c r="J135" s="70"/>
      <c r="K135" s="70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Cq28je912rjIdTb2V8yeyIBnx74EfwUYRLpccqkp+69WHAar9Z55fs7l9ty2Q6QTqKE3wdDQZcqj8Uxk38qkjg==" hashValue="7zlVLEFNcgxPSRmDMrq5p6zLdSSHtsHidPQvwihWn4hadqb847lSdpXsHhmOWeKkPCq1lKuHSm23xnXv4mDCwg==" algorithmName="SHA-512" password="CC35"/>
  <autoFilter ref="C120:K13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417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ROUND((SUM(BE121:BE133)),  2)</f>
        <v>0</v>
      </c>
      <c r="G33" s="159"/>
      <c r="H33" s="159"/>
      <c r="I33" s="160">
        <v>0.20000000000000001</v>
      </c>
      <c r="J33" s="158">
        <f>ROUND(((SUM(BE121:BE133))*I33),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ROUND((SUM(BF121:BF133)),  2)</f>
        <v>0</v>
      </c>
      <c r="G34" s="159"/>
      <c r="H34" s="159"/>
      <c r="I34" s="160">
        <v>0.20000000000000001</v>
      </c>
      <c r="J34" s="158">
        <f>ROUND(((SUM(BF121:BF133))*I34),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ROUND((SUM(BG121:BG133)),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ROUND((SUM(BH121:BH133)),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ROUND((SUM(BI121:BI133)),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012 - Spevnená plocha loď PINTA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130</v>
      </c>
      <c r="E99" s="195"/>
      <c r="F99" s="195"/>
      <c r="G99" s="195"/>
      <c r="H99" s="195"/>
      <c r="I99" s="195"/>
      <c r="J99" s="196">
        <f>J125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369</v>
      </c>
      <c r="E100" s="195"/>
      <c r="F100" s="195"/>
      <c r="G100" s="195"/>
      <c r="H100" s="195"/>
      <c r="I100" s="195"/>
      <c r="J100" s="196">
        <f>J128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131</v>
      </c>
      <c r="E101" s="195"/>
      <c r="F101" s="195"/>
      <c r="G101" s="195"/>
      <c r="H101" s="195"/>
      <c r="I101" s="195"/>
      <c r="J101" s="196">
        <f>J131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139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Detské ihrisko Rodinka ul. Sv. Anny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012 - Spevnená plocha loď PINTA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Podolínec</v>
      </c>
      <c r="G115" s="37"/>
      <c r="H115" s="37"/>
      <c r="I115" s="29" t="s">
        <v>21</v>
      </c>
      <c r="J115" s="82" t="str">
        <f>IF(J12="","",J12)</f>
        <v>9. 3. 2023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23</v>
      </c>
      <c r="D117" s="37"/>
      <c r="E117" s="37"/>
      <c r="F117" s="24" t="str">
        <f>E15</f>
        <v>Mesto Podolínec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Mgr. Michal Marhefka MBA, AA-367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140</v>
      </c>
      <c r="D120" s="201" t="s">
        <v>60</v>
      </c>
      <c r="E120" s="201" t="s">
        <v>56</v>
      </c>
      <c r="F120" s="201" t="s">
        <v>57</v>
      </c>
      <c r="G120" s="201" t="s">
        <v>141</v>
      </c>
      <c r="H120" s="201" t="s">
        <v>142</v>
      </c>
      <c r="I120" s="201" t="s">
        <v>143</v>
      </c>
      <c r="J120" s="202" t="s">
        <v>125</v>
      </c>
      <c r="K120" s="203" t="s">
        <v>144</v>
      </c>
      <c r="L120" s="204"/>
      <c r="M120" s="103" t="s">
        <v>1</v>
      </c>
      <c r="N120" s="104" t="s">
        <v>39</v>
      </c>
      <c r="O120" s="104" t="s">
        <v>145</v>
      </c>
      <c r="P120" s="104" t="s">
        <v>146</v>
      </c>
      <c r="Q120" s="104" t="s">
        <v>147</v>
      </c>
      <c r="R120" s="104" t="s">
        <v>148</v>
      </c>
      <c r="S120" s="104" t="s">
        <v>149</v>
      </c>
      <c r="T120" s="105" t="s">
        <v>150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126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</f>
        <v>0</v>
      </c>
      <c r="Q121" s="107"/>
      <c r="R121" s="207">
        <f>R122</f>
        <v>38.362279999999998</v>
      </c>
      <c r="S121" s="107"/>
      <c r="T121" s="20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127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151</v>
      </c>
      <c r="F122" s="213" t="s">
        <v>152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P123+P125+P128+P131</f>
        <v>0</v>
      </c>
      <c r="Q122" s="218"/>
      <c r="R122" s="219">
        <f>R123+R125+R128+R131</f>
        <v>38.362279999999998</v>
      </c>
      <c r="S122" s="218"/>
      <c r="T122" s="220">
        <f>T123+T125+T128+T131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82</v>
      </c>
      <c r="AT122" s="222" t="s">
        <v>74</v>
      </c>
      <c r="AU122" s="222" t="s">
        <v>75</v>
      </c>
      <c r="AY122" s="221" t="s">
        <v>153</v>
      </c>
      <c r="BK122" s="223">
        <f>BK123+BK125+BK128+BK131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82</v>
      </c>
      <c r="F123" s="224" t="s">
        <v>154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82</v>
      </c>
      <c r="AT123" s="222" t="s">
        <v>74</v>
      </c>
      <c r="AU123" s="222" t="s">
        <v>82</v>
      </c>
      <c r="AY123" s="221" t="s">
        <v>153</v>
      </c>
      <c r="BK123" s="223">
        <f>BK124</f>
        <v>0</v>
      </c>
    </row>
    <row r="124" s="2" customFormat="1" ht="24.15" customHeight="1">
      <c r="A124" s="35"/>
      <c r="B124" s="36"/>
      <c r="C124" s="226" t="s">
        <v>82</v>
      </c>
      <c r="D124" s="226" t="s">
        <v>155</v>
      </c>
      <c r="E124" s="227" t="s">
        <v>370</v>
      </c>
      <c r="F124" s="228" t="s">
        <v>371</v>
      </c>
      <c r="G124" s="229" t="s">
        <v>158</v>
      </c>
      <c r="H124" s="230">
        <v>40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159</v>
      </c>
      <c r="AT124" s="238" t="s">
        <v>155</v>
      </c>
      <c r="AU124" s="238" t="s">
        <v>160</v>
      </c>
      <c r="AY124" s="14" t="s">
        <v>153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160</v>
      </c>
      <c r="BK124" s="239">
        <f>ROUND(I124*H124,2)</f>
        <v>0</v>
      </c>
      <c r="BL124" s="14" t="s">
        <v>159</v>
      </c>
      <c r="BM124" s="238" t="s">
        <v>418</v>
      </c>
    </row>
    <row r="125" s="12" customFormat="1" ht="22.8" customHeight="1">
      <c r="A125" s="12"/>
      <c r="B125" s="210"/>
      <c r="C125" s="211"/>
      <c r="D125" s="212" t="s">
        <v>74</v>
      </c>
      <c r="E125" s="224" t="s">
        <v>160</v>
      </c>
      <c r="F125" s="224" t="s">
        <v>162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SUM(P126:P127)</f>
        <v>0</v>
      </c>
      <c r="Q125" s="218"/>
      <c r="R125" s="219">
        <f>SUM(R126:R127)</f>
        <v>0.01728</v>
      </c>
      <c r="S125" s="218"/>
      <c r="T125" s="22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82</v>
      </c>
      <c r="AT125" s="222" t="s">
        <v>74</v>
      </c>
      <c r="AU125" s="222" t="s">
        <v>82</v>
      </c>
      <c r="AY125" s="221" t="s">
        <v>153</v>
      </c>
      <c r="BK125" s="223">
        <f>SUM(BK126:BK127)</f>
        <v>0</v>
      </c>
    </row>
    <row r="126" s="2" customFormat="1" ht="24.15" customHeight="1">
      <c r="A126" s="35"/>
      <c r="B126" s="36"/>
      <c r="C126" s="226" t="s">
        <v>160</v>
      </c>
      <c r="D126" s="226" t="s">
        <v>155</v>
      </c>
      <c r="E126" s="227" t="s">
        <v>373</v>
      </c>
      <c r="F126" s="228" t="s">
        <v>374</v>
      </c>
      <c r="G126" s="229" t="s">
        <v>171</v>
      </c>
      <c r="H126" s="230">
        <v>100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3.0000000000000001E-05</v>
      </c>
      <c r="R126" s="236">
        <f>Q126*H126</f>
        <v>0.0030000000000000001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159</v>
      </c>
      <c r="AT126" s="238" t="s">
        <v>155</v>
      </c>
      <c r="AU126" s="238" t="s">
        <v>160</v>
      </c>
      <c r="AY126" s="14" t="s">
        <v>153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160</v>
      </c>
      <c r="BK126" s="239">
        <f>ROUND(I126*H126,2)</f>
        <v>0</v>
      </c>
      <c r="BL126" s="14" t="s">
        <v>159</v>
      </c>
      <c r="BM126" s="238" t="s">
        <v>419</v>
      </c>
    </row>
    <row r="127" s="2" customFormat="1" ht="16.5" customHeight="1">
      <c r="A127" s="35"/>
      <c r="B127" s="36"/>
      <c r="C127" s="240" t="s">
        <v>168</v>
      </c>
      <c r="D127" s="240" t="s">
        <v>193</v>
      </c>
      <c r="E127" s="241" t="s">
        <v>376</v>
      </c>
      <c r="F127" s="242" t="s">
        <v>377</v>
      </c>
      <c r="G127" s="243" t="s">
        <v>171</v>
      </c>
      <c r="H127" s="244">
        <v>102</v>
      </c>
      <c r="I127" s="245"/>
      <c r="J127" s="246">
        <f>ROUND(I127*H127,2)</f>
        <v>0</v>
      </c>
      <c r="K127" s="247"/>
      <c r="L127" s="248"/>
      <c r="M127" s="249" t="s">
        <v>1</v>
      </c>
      <c r="N127" s="250" t="s">
        <v>41</v>
      </c>
      <c r="O127" s="94"/>
      <c r="P127" s="236">
        <f>O127*H127</f>
        <v>0</v>
      </c>
      <c r="Q127" s="236">
        <v>0.00013999999999999999</v>
      </c>
      <c r="R127" s="236">
        <f>Q127*H127</f>
        <v>0.014279999999999999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208</v>
      </c>
      <c r="AT127" s="238" t="s">
        <v>193</v>
      </c>
      <c r="AU127" s="238" t="s">
        <v>160</v>
      </c>
      <c r="AY127" s="14" t="s">
        <v>153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160</v>
      </c>
      <c r="BK127" s="239">
        <f>ROUND(I127*H127,2)</f>
        <v>0</v>
      </c>
      <c r="BL127" s="14" t="s">
        <v>159</v>
      </c>
      <c r="BM127" s="238" t="s">
        <v>420</v>
      </c>
    </row>
    <row r="128" s="12" customFormat="1" ht="22.8" customHeight="1">
      <c r="A128" s="12"/>
      <c r="B128" s="210"/>
      <c r="C128" s="211"/>
      <c r="D128" s="212" t="s">
        <v>74</v>
      </c>
      <c r="E128" s="224" t="s">
        <v>178</v>
      </c>
      <c r="F128" s="224" t="s">
        <v>379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SUM(P129:P130)</f>
        <v>0</v>
      </c>
      <c r="Q128" s="218"/>
      <c r="R128" s="219">
        <f>SUM(R129:R130)</f>
        <v>37.814</v>
      </c>
      <c r="S128" s="218"/>
      <c r="T128" s="22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82</v>
      </c>
      <c r="AT128" s="222" t="s">
        <v>74</v>
      </c>
      <c r="AU128" s="222" t="s">
        <v>82</v>
      </c>
      <c r="AY128" s="221" t="s">
        <v>153</v>
      </c>
      <c r="BK128" s="223">
        <f>SUM(BK129:BK130)</f>
        <v>0</v>
      </c>
    </row>
    <row r="129" s="2" customFormat="1" ht="24.15" customHeight="1">
      <c r="A129" s="35"/>
      <c r="B129" s="36"/>
      <c r="C129" s="226" t="s">
        <v>159</v>
      </c>
      <c r="D129" s="226" t="s">
        <v>155</v>
      </c>
      <c r="E129" s="227" t="s">
        <v>380</v>
      </c>
      <c r="F129" s="228" t="s">
        <v>381</v>
      </c>
      <c r="G129" s="229" t="s">
        <v>171</v>
      </c>
      <c r="H129" s="230">
        <v>100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0.18906999999999999</v>
      </c>
      <c r="R129" s="236">
        <f>Q129*H129</f>
        <v>18.907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159</v>
      </c>
      <c r="AT129" s="238" t="s">
        <v>155</v>
      </c>
      <c r="AU129" s="238" t="s">
        <v>160</v>
      </c>
      <c r="AY129" s="14" t="s">
        <v>153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160</v>
      </c>
      <c r="BK129" s="239">
        <f>ROUND(I129*H129,2)</f>
        <v>0</v>
      </c>
      <c r="BL129" s="14" t="s">
        <v>159</v>
      </c>
      <c r="BM129" s="238" t="s">
        <v>421</v>
      </c>
    </row>
    <row r="130" s="2" customFormat="1" ht="24.15" customHeight="1">
      <c r="A130" s="35"/>
      <c r="B130" s="36"/>
      <c r="C130" s="226" t="s">
        <v>178</v>
      </c>
      <c r="D130" s="226" t="s">
        <v>155</v>
      </c>
      <c r="E130" s="227" t="s">
        <v>383</v>
      </c>
      <c r="F130" s="228" t="s">
        <v>384</v>
      </c>
      <c r="G130" s="229" t="s">
        <v>171</v>
      </c>
      <c r="H130" s="230">
        <v>100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0.18906999999999999</v>
      </c>
      <c r="R130" s="236">
        <f>Q130*H130</f>
        <v>18.907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159</v>
      </c>
      <c r="AT130" s="238" t="s">
        <v>155</v>
      </c>
      <c r="AU130" s="238" t="s">
        <v>160</v>
      </c>
      <c r="AY130" s="14" t="s">
        <v>153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160</v>
      </c>
      <c r="BK130" s="239">
        <f>ROUND(I130*H130,2)</f>
        <v>0</v>
      </c>
      <c r="BL130" s="14" t="s">
        <v>159</v>
      </c>
      <c r="BM130" s="238" t="s">
        <v>422</v>
      </c>
    </row>
    <row r="131" s="12" customFormat="1" ht="22.8" customHeight="1">
      <c r="A131" s="12"/>
      <c r="B131" s="210"/>
      <c r="C131" s="211"/>
      <c r="D131" s="212" t="s">
        <v>74</v>
      </c>
      <c r="E131" s="224" t="s">
        <v>166</v>
      </c>
      <c r="F131" s="224" t="s">
        <v>167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SUM(P132:P133)</f>
        <v>0</v>
      </c>
      <c r="Q131" s="218"/>
      <c r="R131" s="219">
        <f>SUM(R132:R133)</f>
        <v>0.53100000000000003</v>
      </c>
      <c r="S131" s="218"/>
      <c r="T131" s="220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82</v>
      </c>
      <c r="AT131" s="222" t="s">
        <v>74</v>
      </c>
      <c r="AU131" s="222" t="s">
        <v>82</v>
      </c>
      <c r="AY131" s="221" t="s">
        <v>153</v>
      </c>
      <c r="BK131" s="223">
        <f>SUM(BK132:BK133)</f>
        <v>0</v>
      </c>
    </row>
    <row r="132" s="2" customFormat="1" ht="16.5" customHeight="1">
      <c r="A132" s="35"/>
      <c r="B132" s="36"/>
      <c r="C132" s="226" t="s">
        <v>187</v>
      </c>
      <c r="D132" s="226" t="s">
        <v>155</v>
      </c>
      <c r="E132" s="227" t="s">
        <v>386</v>
      </c>
      <c r="F132" s="228" t="s">
        <v>387</v>
      </c>
      <c r="G132" s="229" t="s">
        <v>284</v>
      </c>
      <c r="H132" s="230">
        <v>45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159</v>
      </c>
      <c r="AT132" s="238" t="s">
        <v>155</v>
      </c>
      <c r="AU132" s="238" t="s">
        <v>160</v>
      </c>
      <c r="AY132" s="14" t="s">
        <v>153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160</v>
      </c>
      <c r="BK132" s="239">
        <f>ROUND(I132*H132,2)</f>
        <v>0</v>
      </c>
      <c r="BL132" s="14" t="s">
        <v>159</v>
      </c>
      <c r="BM132" s="238" t="s">
        <v>423</v>
      </c>
    </row>
    <row r="133" s="2" customFormat="1" ht="16.5" customHeight="1">
      <c r="A133" s="35"/>
      <c r="B133" s="36"/>
      <c r="C133" s="240" t="s">
        <v>192</v>
      </c>
      <c r="D133" s="240" t="s">
        <v>193</v>
      </c>
      <c r="E133" s="241" t="s">
        <v>389</v>
      </c>
      <c r="F133" s="242" t="s">
        <v>390</v>
      </c>
      <c r="G133" s="243" t="s">
        <v>232</v>
      </c>
      <c r="H133" s="244">
        <v>45</v>
      </c>
      <c r="I133" s="245"/>
      <c r="J133" s="246">
        <f>ROUND(I133*H133,2)</f>
        <v>0</v>
      </c>
      <c r="K133" s="247"/>
      <c r="L133" s="248"/>
      <c r="M133" s="256" t="s">
        <v>1</v>
      </c>
      <c r="N133" s="257" t="s">
        <v>41</v>
      </c>
      <c r="O133" s="253"/>
      <c r="P133" s="254">
        <f>O133*H133</f>
        <v>0</v>
      </c>
      <c r="Q133" s="254">
        <v>0.0118</v>
      </c>
      <c r="R133" s="254">
        <f>Q133*H133</f>
        <v>0.53100000000000003</v>
      </c>
      <c r="S133" s="254">
        <v>0</v>
      </c>
      <c r="T133" s="25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208</v>
      </c>
      <c r="AT133" s="238" t="s">
        <v>193</v>
      </c>
      <c r="AU133" s="238" t="s">
        <v>160</v>
      </c>
      <c r="AY133" s="14" t="s">
        <v>153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160</v>
      </c>
      <c r="BK133" s="239">
        <f>ROUND(I133*H133,2)</f>
        <v>0</v>
      </c>
      <c r="BL133" s="14" t="s">
        <v>159</v>
      </c>
      <c r="BM133" s="238" t="s">
        <v>424</v>
      </c>
    </row>
    <row r="134" s="2" customFormat="1" ht="6.96" customHeight="1">
      <c r="A134" s="35"/>
      <c r="B134" s="69"/>
      <c r="C134" s="70"/>
      <c r="D134" s="70"/>
      <c r="E134" s="70"/>
      <c r="F134" s="70"/>
      <c r="G134" s="70"/>
      <c r="H134" s="70"/>
      <c r="I134" s="70"/>
      <c r="J134" s="70"/>
      <c r="K134" s="70"/>
      <c r="L134" s="41"/>
      <c r="M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</sheetData>
  <sheetProtection sheet="1" autoFilter="0" formatColumns="0" formatRows="0" objects="1" scenarios="1" spinCount="100000" saltValue="fI/g2xdLjQvzYE3Hbz7Ealub1RZi0+H498gXbRW0s6IXt/+tlmLnsy+XKtZy/Mz0iBs64mIdrC5AYlFo6nXQ7g==" hashValue="cz7wVy45JAmxCZPjX99k53/5fkGYlgdS57c3rFk5npdXco51aGFPnvbIIGpy52z2eBf7lGebyv77hM3K2RvnTA==" algorithmName="SHA-512" password="CC35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425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ROUND((SUM(BE120:BE130)),  2)</f>
        <v>0</v>
      </c>
      <c r="G33" s="159"/>
      <c r="H33" s="159"/>
      <c r="I33" s="160">
        <v>0.20000000000000001</v>
      </c>
      <c r="J33" s="158">
        <f>ROUND(((SUM(BE120:BE130))*I33),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ROUND((SUM(BF120:BF130)),  2)</f>
        <v>0</v>
      </c>
      <c r="G34" s="159"/>
      <c r="H34" s="159"/>
      <c r="I34" s="160">
        <v>0.20000000000000001</v>
      </c>
      <c r="J34" s="158">
        <f>ROUND(((SUM(BF120:BF130))*I34),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ROUND((SUM(BG120:BG130)),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ROUND((SUM(BH120:BH130)),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ROUND((SUM(BI120:BI130)),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013 - Spevnená plocha Piestkovisko čln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369</v>
      </c>
      <c r="E99" s="195"/>
      <c r="F99" s="195"/>
      <c r="G99" s="195"/>
      <c r="H99" s="195"/>
      <c r="I99" s="195"/>
      <c r="J99" s="196">
        <f>J124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131</v>
      </c>
      <c r="E100" s="195"/>
      <c r="F100" s="195"/>
      <c r="G100" s="195"/>
      <c r="H100" s="195"/>
      <c r="I100" s="195"/>
      <c r="J100" s="196">
        <f>J128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139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Detské ihrisko Rodinka ul. Sv. Anny</v>
      </c>
      <c r="F110" s="29"/>
      <c r="G110" s="29"/>
      <c r="H110" s="29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121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E9</f>
        <v>013 - Spevnená plocha Piestkovisko čln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>Podolínec</v>
      </c>
      <c r="G114" s="37"/>
      <c r="H114" s="37"/>
      <c r="I114" s="29" t="s">
        <v>21</v>
      </c>
      <c r="J114" s="82" t="str">
        <f>IF(J12="","",J12)</f>
        <v>9. 3. 2023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>Mesto Podolínec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>Mgr. Michal Marhefka MBA, AA-367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8"/>
      <c r="B119" s="199"/>
      <c r="C119" s="200" t="s">
        <v>140</v>
      </c>
      <c r="D119" s="201" t="s">
        <v>60</v>
      </c>
      <c r="E119" s="201" t="s">
        <v>56</v>
      </c>
      <c r="F119" s="201" t="s">
        <v>57</v>
      </c>
      <c r="G119" s="201" t="s">
        <v>141</v>
      </c>
      <c r="H119" s="201" t="s">
        <v>142</v>
      </c>
      <c r="I119" s="201" t="s">
        <v>143</v>
      </c>
      <c r="J119" s="202" t="s">
        <v>125</v>
      </c>
      <c r="K119" s="203" t="s">
        <v>144</v>
      </c>
      <c r="L119" s="204"/>
      <c r="M119" s="103" t="s">
        <v>1</v>
      </c>
      <c r="N119" s="104" t="s">
        <v>39</v>
      </c>
      <c r="O119" s="104" t="s">
        <v>145</v>
      </c>
      <c r="P119" s="104" t="s">
        <v>146</v>
      </c>
      <c r="Q119" s="104" t="s">
        <v>147</v>
      </c>
      <c r="R119" s="104" t="s">
        <v>148</v>
      </c>
      <c r="S119" s="104" t="s">
        <v>149</v>
      </c>
      <c r="T119" s="105" t="s">
        <v>150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5"/>
      <c r="B120" s="36"/>
      <c r="C120" s="110" t="s">
        <v>126</v>
      </c>
      <c r="D120" s="37"/>
      <c r="E120" s="37"/>
      <c r="F120" s="37"/>
      <c r="G120" s="37"/>
      <c r="H120" s="37"/>
      <c r="I120" s="37"/>
      <c r="J120" s="205">
        <f>BK120</f>
        <v>0</v>
      </c>
      <c r="K120" s="37"/>
      <c r="L120" s="41"/>
      <c r="M120" s="106"/>
      <c r="N120" s="206"/>
      <c r="O120" s="107"/>
      <c r="P120" s="207">
        <f>P121</f>
        <v>0</v>
      </c>
      <c r="Q120" s="107"/>
      <c r="R120" s="207">
        <f>R121</f>
        <v>20.121700000000001</v>
      </c>
      <c r="S120" s="107"/>
      <c r="T120" s="208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127</v>
      </c>
      <c r="BK120" s="209">
        <f>BK121</f>
        <v>0</v>
      </c>
    </row>
    <row r="121" s="12" customFormat="1" ht="25.92" customHeight="1">
      <c r="A121" s="12"/>
      <c r="B121" s="210"/>
      <c r="C121" s="211"/>
      <c r="D121" s="212" t="s">
        <v>74</v>
      </c>
      <c r="E121" s="213" t="s">
        <v>151</v>
      </c>
      <c r="F121" s="213" t="s">
        <v>152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P122+P124+P128</f>
        <v>0</v>
      </c>
      <c r="Q121" s="218"/>
      <c r="R121" s="219">
        <f>R122+R124+R128</f>
        <v>20.121700000000001</v>
      </c>
      <c r="S121" s="218"/>
      <c r="T121" s="220">
        <f>T122+T124+T128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82</v>
      </c>
      <c r="AT121" s="222" t="s">
        <v>74</v>
      </c>
      <c r="AU121" s="222" t="s">
        <v>75</v>
      </c>
      <c r="AY121" s="221" t="s">
        <v>153</v>
      </c>
      <c r="BK121" s="223">
        <f>BK122+BK124+BK128</f>
        <v>0</v>
      </c>
    </row>
    <row r="122" s="12" customFormat="1" ht="22.8" customHeight="1">
      <c r="A122" s="12"/>
      <c r="B122" s="210"/>
      <c r="C122" s="211"/>
      <c r="D122" s="212" t="s">
        <v>74</v>
      </c>
      <c r="E122" s="224" t="s">
        <v>82</v>
      </c>
      <c r="F122" s="224" t="s">
        <v>154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P123</f>
        <v>0</v>
      </c>
      <c r="Q122" s="218"/>
      <c r="R122" s="219">
        <f>R123</f>
        <v>0</v>
      </c>
      <c r="S122" s="218"/>
      <c r="T122" s="22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82</v>
      </c>
      <c r="AT122" s="222" t="s">
        <v>74</v>
      </c>
      <c r="AU122" s="222" t="s">
        <v>82</v>
      </c>
      <c r="AY122" s="221" t="s">
        <v>153</v>
      </c>
      <c r="BK122" s="223">
        <f>BK123</f>
        <v>0</v>
      </c>
    </row>
    <row r="123" s="2" customFormat="1" ht="24.15" customHeight="1">
      <c r="A123" s="35"/>
      <c r="B123" s="36"/>
      <c r="C123" s="226" t="s">
        <v>82</v>
      </c>
      <c r="D123" s="226" t="s">
        <v>155</v>
      </c>
      <c r="E123" s="227" t="s">
        <v>370</v>
      </c>
      <c r="F123" s="228" t="s">
        <v>371</v>
      </c>
      <c r="G123" s="229" t="s">
        <v>158</v>
      </c>
      <c r="H123" s="230">
        <v>20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41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159</v>
      </c>
      <c r="AT123" s="238" t="s">
        <v>155</v>
      </c>
      <c r="AU123" s="238" t="s">
        <v>160</v>
      </c>
      <c r="AY123" s="14" t="s">
        <v>153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160</v>
      </c>
      <c r="BK123" s="239">
        <f>ROUND(I123*H123,2)</f>
        <v>0</v>
      </c>
      <c r="BL123" s="14" t="s">
        <v>159</v>
      </c>
      <c r="BM123" s="238" t="s">
        <v>426</v>
      </c>
    </row>
    <row r="124" s="12" customFormat="1" ht="22.8" customHeight="1">
      <c r="A124" s="12"/>
      <c r="B124" s="210"/>
      <c r="C124" s="211"/>
      <c r="D124" s="212" t="s">
        <v>74</v>
      </c>
      <c r="E124" s="224" t="s">
        <v>178</v>
      </c>
      <c r="F124" s="224" t="s">
        <v>379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SUM(P125:P127)</f>
        <v>0</v>
      </c>
      <c r="Q124" s="218"/>
      <c r="R124" s="219">
        <f>SUM(R125:R127)</f>
        <v>17.676400000000001</v>
      </c>
      <c r="S124" s="218"/>
      <c r="T124" s="220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82</v>
      </c>
      <c r="AT124" s="222" t="s">
        <v>74</v>
      </c>
      <c r="AU124" s="222" t="s">
        <v>82</v>
      </c>
      <c r="AY124" s="221" t="s">
        <v>153</v>
      </c>
      <c r="BK124" s="223">
        <f>SUM(BK125:BK127)</f>
        <v>0</v>
      </c>
    </row>
    <row r="125" s="2" customFormat="1" ht="24.15" customHeight="1">
      <c r="A125" s="35"/>
      <c r="B125" s="36"/>
      <c r="C125" s="226" t="s">
        <v>178</v>
      </c>
      <c r="D125" s="226" t="s">
        <v>155</v>
      </c>
      <c r="E125" s="227" t="s">
        <v>427</v>
      </c>
      <c r="F125" s="228" t="s">
        <v>428</v>
      </c>
      <c r="G125" s="229" t="s">
        <v>171</v>
      </c>
      <c r="H125" s="230">
        <v>35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0.27994000000000002</v>
      </c>
      <c r="R125" s="236">
        <f>Q125*H125</f>
        <v>9.7979000000000003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159</v>
      </c>
      <c r="AT125" s="238" t="s">
        <v>155</v>
      </c>
      <c r="AU125" s="238" t="s">
        <v>160</v>
      </c>
      <c r="AY125" s="14" t="s">
        <v>153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160</v>
      </c>
      <c r="BK125" s="239">
        <f>ROUND(I125*H125,2)</f>
        <v>0</v>
      </c>
      <c r="BL125" s="14" t="s">
        <v>159</v>
      </c>
      <c r="BM125" s="238" t="s">
        <v>429</v>
      </c>
    </row>
    <row r="126" s="2" customFormat="1" ht="37.8" customHeight="1">
      <c r="A126" s="35"/>
      <c r="B126" s="36"/>
      <c r="C126" s="226" t="s">
        <v>187</v>
      </c>
      <c r="D126" s="226" t="s">
        <v>155</v>
      </c>
      <c r="E126" s="227" t="s">
        <v>430</v>
      </c>
      <c r="F126" s="228" t="s">
        <v>431</v>
      </c>
      <c r="G126" s="229" t="s">
        <v>171</v>
      </c>
      <c r="H126" s="230">
        <v>35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0.092499999999999999</v>
      </c>
      <c r="R126" s="236">
        <f>Q126*H126</f>
        <v>3.2374999999999998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159</v>
      </c>
      <c r="AT126" s="238" t="s">
        <v>155</v>
      </c>
      <c r="AU126" s="238" t="s">
        <v>160</v>
      </c>
      <c r="AY126" s="14" t="s">
        <v>153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160</v>
      </c>
      <c r="BK126" s="239">
        <f>ROUND(I126*H126,2)</f>
        <v>0</v>
      </c>
      <c r="BL126" s="14" t="s">
        <v>159</v>
      </c>
      <c r="BM126" s="238" t="s">
        <v>432</v>
      </c>
    </row>
    <row r="127" s="2" customFormat="1" ht="21.75" customHeight="1">
      <c r="A127" s="35"/>
      <c r="B127" s="36"/>
      <c r="C127" s="240" t="s">
        <v>192</v>
      </c>
      <c r="D127" s="240" t="s">
        <v>193</v>
      </c>
      <c r="E127" s="241" t="s">
        <v>433</v>
      </c>
      <c r="F127" s="242" t="s">
        <v>434</v>
      </c>
      <c r="G127" s="243" t="s">
        <v>171</v>
      </c>
      <c r="H127" s="244">
        <v>35.700000000000003</v>
      </c>
      <c r="I127" s="245"/>
      <c r="J127" s="246">
        <f>ROUND(I127*H127,2)</f>
        <v>0</v>
      </c>
      <c r="K127" s="247"/>
      <c r="L127" s="248"/>
      <c r="M127" s="249" t="s">
        <v>1</v>
      </c>
      <c r="N127" s="250" t="s">
        <v>41</v>
      </c>
      <c r="O127" s="94"/>
      <c r="P127" s="236">
        <f>O127*H127</f>
        <v>0</v>
      </c>
      <c r="Q127" s="236">
        <v>0.13</v>
      </c>
      <c r="R127" s="236">
        <f>Q127*H127</f>
        <v>4.6410000000000009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208</v>
      </c>
      <c r="AT127" s="238" t="s">
        <v>193</v>
      </c>
      <c r="AU127" s="238" t="s">
        <v>160</v>
      </c>
      <c r="AY127" s="14" t="s">
        <v>153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160</v>
      </c>
      <c r="BK127" s="239">
        <f>ROUND(I127*H127,2)</f>
        <v>0</v>
      </c>
      <c r="BL127" s="14" t="s">
        <v>159</v>
      </c>
      <c r="BM127" s="238" t="s">
        <v>435</v>
      </c>
    </row>
    <row r="128" s="12" customFormat="1" ht="22.8" customHeight="1">
      <c r="A128" s="12"/>
      <c r="B128" s="210"/>
      <c r="C128" s="211"/>
      <c r="D128" s="212" t="s">
        <v>74</v>
      </c>
      <c r="E128" s="224" t="s">
        <v>166</v>
      </c>
      <c r="F128" s="224" t="s">
        <v>167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SUM(P129:P130)</f>
        <v>0</v>
      </c>
      <c r="Q128" s="218"/>
      <c r="R128" s="219">
        <f>SUM(R129:R130)</f>
        <v>2.4453</v>
      </c>
      <c r="S128" s="218"/>
      <c r="T128" s="22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82</v>
      </c>
      <c r="AT128" s="222" t="s">
        <v>74</v>
      </c>
      <c r="AU128" s="222" t="s">
        <v>82</v>
      </c>
      <c r="AY128" s="221" t="s">
        <v>153</v>
      </c>
      <c r="BK128" s="223">
        <f>SUM(BK129:BK130)</f>
        <v>0</v>
      </c>
    </row>
    <row r="129" s="2" customFormat="1" ht="37.8" customHeight="1">
      <c r="A129" s="35"/>
      <c r="B129" s="36"/>
      <c r="C129" s="226" t="s">
        <v>160</v>
      </c>
      <c r="D129" s="226" t="s">
        <v>155</v>
      </c>
      <c r="E129" s="227" t="s">
        <v>436</v>
      </c>
      <c r="F129" s="228" t="s">
        <v>437</v>
      </c>
      <c r="G129" s="229" t="s">
        <v>284</v>
      </c>
      <c r="H129" s="230">
        <v>20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0.098530000000000006</v>
      </c>
      <c r="R129" s="236">
        <f>Q129*H129</f>
        <v>1.9706000000000001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159</v>
      </c>
      <c r="AT129" s="238" t="s">
        <v>155</v>
      </c>
      <c r="AU129" s="238" t="s">
        <v>160</v>
      </c>
      <c r="AY129" s="14" t="s">
        <v>153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160</v>
      </c>
      <c r="BK129" s="239">
        <f>ROUND(I129*H129,2)</f>
        <v>0</v>
      </c>
      <c r="BL129" s="14" t="s">
        <v>159</v>
      </c>
      <c r="BM129" s="238" t="s">
        <v>438</v>
      </c>
    </row>
    <row r="130" s="2" customFormat="1" ht="21.75" customHeight="1">
      <c r="A130" s="35"/>
      <c r="B130" s="36"/>
      <c r="C130" s="240" t="s">
        <v>168</v>
      </c>
      <c r="D130" s="240" t="s">
        <v>193</v>
      </c>
      <c r="E130" s="241" t="s">
        <v>439</v>
      </c>
      <c r="F130" s="242" t="s">
        <v>440</v>
      </c>
      <c r="G130" s="243" t="s">
        <v>232</v>
      </c>
      <c r="H130" s="244">
        <v>20.199999999999999</v>
      </c>
      <c r="I130" s="245"/>
      <c r="J130" s="246">
        <f>ROUND(I130*H130,2)</f>
        <v>0</v>
      </c>
      <c r="K130" s="247"/>
      <c r="L130" s="248"/>
      <c r="M130" s="256" t="s">
        <v>1</v>
      </c>
      <c r="N130" s="257" t="s">
        <v>41</v>
      </c>
      <c r="O130" s="253"/>
      <c r="P130" s="254">
        <f>O130*H130</f>
        <v>0</v>
      </c>
      <c r="Q130" s="254">
        <v>0.0235</v>
      </c>
      <c r="R130" s="254">
        <f>Q130*H130</f>
        <v>0.47470000000000001</v>
      </c>
      <c r="S130" s="254">
        <v>0</v>
      </c>
      <c r="T130" s="25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208</v>
      </c>
      <c r="AT130" s="238" t="s">
        <v>193</v>
      </c>
      <c r="AU130" s="238" t="s">
        <v>160</v>
      </c>
      <c r="AY130" s="14" t="s">
        <v>153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160</v>
      </c>
      <c r="BK130" s="239">
        <f>ROUND(I130*H130,2)</f>
        <v>0</v>
      </c>
      <c r="BL130" s="14" t="s">
        <v>159</v>
      </c>
      <c r="BM130" s="238" t="s">
        <v>441</v>
      </c>
    </row>
    <row r="131" s="2" customFormat="1" ht="6.96" customHeight="1">
      <c r="A131" s="35"/>
      <c r="B131" s="69"/>
      <c r="C131" s="70"/>
      <c r="D131" s="70"/>
      <c r="E131" s="70"/>
      <c r="F131" s="70"/>
      <c r="G131" s="70"/>
      <c r="H131" s="70"/>
      <c r="I131" s="70"/>
      <c r="J131" s="70"/>
      <c r="K131" s="70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dp9Gn58eeGluFfLhucGpoQHOB9B3KxEzlGs5d5zaU+j0sFNYAqWVYT7Pb4GHwo8IrZ2whj9umTzDaTSYL7OKmw==" hashValue="v0f/HYA1j4iC3HqKQZvv6huNedFuYOy0zxEDBkQwiBiYSRsYp72O4B4/7+PFWHBIIrEx9aBYHQhmv/qtFlo6DA==" algorithmName="SHA-512" password="CC35"/>
  <autoFilter ref="C119:K13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122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ROUND(J127,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ROUND((SUM(BE127:BE161)),  2)</f>
        <v>0</v>
      </c>
      <c r="G33" s="159"/>
      <c r="H33" s="159"/>
      <c r="I33" s="160">
        <v>0.20000000000000001</v>
      </c>
      <c r="J33" s="158">
        <f>ROUND(((SUM(BE127:BE161))*I33),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ROUND((SUM(BF127:BF161)),  2)</f>
        <v>0</v>
      </c>
      <c r="G34" s="159"/>
      <c r="H34" s="159"/>
      <c r="I34" s="160">
        <v>0.20000000000000001</v>
      </c>
      <c r="J34" s="158">
        <f>ROUND(((SUM(BF127:BF161))*I34),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ROUND((SUM(BG127:BG161)),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ROUND((SUM(BH127:BH161)),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ROUND((SUM(BI127:BI161)),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001 - PINTA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J127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J129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130</v>
      </c>
      <c r="E99" s="195"/>
      <c r="F99" s="195"/>
      <c r="G99" s="195"/>
      <c r="H99" s="195"/>
      <c r="I99" s="195"/>
      <c r="J99" s="196">
        <f>J131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131</v>
      </c>
      <c r="E100" s="195"/>
      <c r="F100" s="195"/>
      <c r="G100" s="195"/>
      <c r="H100" s="195"/>
      <c r="I100" s="195"/>
      <c r="J100" s="196">
        <f>J133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132</v>
      </c>
      <c r="E101" s="195"/>
      <c r="F101" s="195"/>
      <c r="G101" s="195"/>
      <c r="H101" s="195"/>
      <c r="I101" s="195"/>
      <c r="J101" s="196">
        <f>J136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133</v>
      </c>
      <c r="E102" s="189"/>
      <c r="F102" s="189"/>
      <c r="G102" s="189"/>
      <c r="H102" s="189"/>
      <c r="I102" s="189"/>
      <c r="J102" s="190">
        <f>J138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2"/>
      <c r="C103" s="193"/>
      <c r="D103" s="194" t="s">
        <v>134</v>
      </c>
      <c r="E103" s="195"/>
      <c r="F103" s="195"/>
      <c r="G103" s="195"/>
      <c r="H103" s="195"/>
      <c r="I103" s="195"/>
      <c r="J103" s="196">
        <f>J139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135</v>
      </c>
      <c r="E104" s="195"/>
      <c r="F104" s="195"/>
      <c r="G104" s="195"/>
      <c r="H104" s="195"/>
      <c r="I104" s="195"/>
      <c r="J104" s="196">
        <f>J144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136</v>
      </c>
      <c r="E105" s="195"/>
      <c r="F105" s="195"/>
      <c r="G105" s="195"/>
      <c r="H105" s="195"/>
      <c r="I105" s="195"/>
      <c r="J105" s="196">
        <f>J147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137</v>
      </c>
      <c r="E106" s="195"/>
      <c r="F106" s="195"/>
      <c r="G106" s="195"/>
      <c r="H106" s="195"/>
      <c r="I106" s="195"/>
      <c r="J106" s="196">
        <f>J154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138</v>
      </c>
      <c r="E107" s="195"/>
      <c r="F107" s="195"/>
      <c r="G107" s="195"/>
      <c r="H107" s="195"/>
      <c r="I107" s="195"/>
      <c r="J107" s="196">
        <f>J158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71"/>
      <c r="C113" s="72"/>
      <c r="D113" s="72"/>
      <c r="E113" s="72"/>
      <c r="F113" s="72"/>
      <c r="G113" s="72"/>
      <c r="H113" s="72"/>
      <c r="I113" s="72"/>
      <c r="J113" s="72"/>
      <c r="K113" s="72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139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15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81" t="str">
        <f>E7</f>
        <v>Detské ihrisko Rodinka ul. Sv. Anny</v>
      </c>
      <c r="F117" s="29"/>
      <c r="G117" s="29"/>
      <c r="H117" s="29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121</v>
      </c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9" t="str">
        <f>E9</f>
        <v>001 - PINTA</v>
      </c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19</v>
      </c>
      <c r="D121" s="37"/>
      <c r="E121" s="37"/>
      <c r="F121" s="24" t="str">
        <f>F12</f>
        <v>Podolínec</v>
      </c>
      <c r="G121" s="37"/>
      <c r="H121" s="37"/>
      <c r="I121" s="29" t="s">
        <v>21</v>
      </c>
      <c r="J121" s="82" t="str">
        <f>IF(J12="","",J12)</f>
        <v>9. 3. 2023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23</v>
      </c>
      <c r="D123" s="37"/>
      <c r="E123" s="37"/>
      <c r="F123" s="24" t="str">
        <f>E15</f>
        <v>Mesto Podolínec</v>
      </c>
      <c r="G123" s="37"/>
      <c r="H123" s="37"/>
      <c r="I123" s="29" t="s">
        <v>29</v>
      </c>
      <c r="J123" s="33" t="str">
        <f>E21</f>
        <v xml:space="preserve"> 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5.6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29" t="s">
        <v>32</v>
      </c>
      <c r="J124" s="33" t="str">
        <f>E24</f>
        <v>Mgr. Michal Marhefka MBA, AA-367</v>
      </c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98"/>
      <c r="B126" s="199"/>
      <c r="C126" s="200" t="s">
        <v>140</v>
      </c>
      <c r="D126" s="201" t="s">
        <v>60</v>
      </c>
      <c r="E126" s="201" t="s">
        <v>56</v>
      </c>
      <c r="F126" s="201" t="s">
        <v>57</v>
      </c>
      <c r="G126" s="201" t="s">
        <v>141</v>
      </c>
      <c r="H126" s="201" t="s">
        <v>142</v>
      </c>
      <c r="I126" s="201" t="s">
        <v>143</v>
      </c>
      <c r="J126" s="202" t="s">
        <v>125</v>
      </c>
      <c r="K126" s="203" t="s">
        <v>144</v>
      </c>
      <c r="L126" s="204"/>
      <c r="M126" s="103" t="s">
        <v>1</v>
      </c>
      <c r="N126" s="104" t="s">
        <v>39</v>
      </c>
      <c r="O126" s="104" t="s">
        <v>145</v>
      </c>
      <c r="P126" s="104" t="s">
        <v>146</v>
      </c>
      <c r="Q126" s="104" t="s">
        <v>147</v>
      </c>
      <c r="R126" s="104" t="s">
        <v>148</v>
      </c>
      <c r="S126" s="104" t="s">
        <v>149</v>
      </c>
      <c r="T126" s="105" t="s">
        <v>150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5"/>
      <c r="B127" s="36"/>
      <c r="C127" s="110" t="s">
        <v>126</v>
      </c>
      <c r="D127" s="37"/>
      <c r="E127" s="37"/>
      <c r="F127" s="37"/>
      <c r="G127" s="37"/>
      <c r="H127" s="37"/>
      <c r="I127" s="37"/>
      <c r="J127" s="205">
        <f>BK127</f>
        <v>0</v>
      </c>
      <c r="K127" s="37"/>
      <c r="L127" s="41"/>
      <c r="M127" s="106"/>
      <c r="N127" s="206"/>
      <c r="O127" s="107"/>
      <c r="P127" s="207">
        <f>P128+P138</f>
        <v>0</v>
      </c>
      <c r="Q127" s="107"/>
      <c r="R127" s="207">
        <f>R128+R138</f>
        <v>4.3791399600000007</v>
      </c>
      <c r="S127" s="107"/>
      <c r="T127" s="208">
        <f>T128+T138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74</v>
      </c>
      <c r="AU127" s="14" t="s">
        <v>127</v>
      </c>
      <c r="BK127" s="209">
        <f>BK128+BK138</f>
        <v>0</v>
      </c>
    </row>
    <row r="128" s="12" customFormat="1" ht="25.92" customHeight="1">
      <c r="A128" s="12"/>
      <c r="B128" s="210"/>
      <c r="C128" s="211"/>
      <c r="D128" s="212" t="s">
        <v>74</v>
      </c>
      <c r="E128" s="213" t="s">
        <v>151</v>
      </c>
      <c r="F128" s="213" t="s">
        <v>152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P129+P131+P133+P136</f>
        <v>0</v>
      </c>
      <c r="Q128" s="218"/>
      <c r="R128" s="219">
        <f>R129+R131+R133+R136</f>
        <v>4.2136449600000008</v>
      </c>
      <c r="S128" s="218"/>
      <c r="T128" s="220">
        <f>T129+T131+T133+T136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82</v>
      </c>
      <c r="AT128" s="222" t="s">
        <v>74</v>
      </c>
      <c r="AU128" s="222" t="s">
        <v>75</v>
      </c>
      <c r="AY128" s="221" t="s">
        <v>153</v>
      </c>
      <c r="BK128" s="223">
        <f>BK129+BK131+BK133+BK136</f>
        <v>0</v>
      </c>
    </row>
    <row r="129" s="12" customFormat="1" ht="22.8" customHeight="1">
      <c r="A129" s="12"/>
      <c r="B129" s="210"/>
      <c r="C129" s="211"/>
      <c r="D129" s="212" t="s">
        <v>74</v>
      </c>
      <c r="E129" s="224" t="s">
        <v>82</v>
      </c>
      <c r="F129" s="224" t="s">
        <v>154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P130</f>
        <v>0</v>
      </c>
      <c r="Q129" s="218"/>
      <c r="R129" s="219">
        <f>R130</f>
        <v>0</v>
      </c>
      <c r="S129" s="218"/>
      <c r="T129" s="22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82</v>
      </c>
      <c r="AT129" s="222" t="s">
        <v>74</v>
      </c>
      <c r="AU129" s="222" t="s">
        <v>82</v>
      </c>
      <c r="AY129" s="221" t="s">
        <v>153</v>
      </c>
      <c r="BK129" s="223">
        <f>BK130</f>
        <v>0</v>
      </c>
    </row>
    <row r="130" s="2" customFormat="1" ht="21.75" customHeight="1">
      <c r="A130" s="35"/>
      <c r="B130" s="36"/>
      <c r="C130" s="226" t="s">
        <v>82</v>
      </c>
      <c r="D130" s="226" t="s">
        <v>155</v>
      </c>
      <c r="E130" s="227" t="s">
        <v>156</v>
      </c>
      <c r="F130" s="228" t="s">
        <v>157</v>
      </c>
      <c r="G130" s="229" t="s">
        <v>158</v>
      </c>
      <c r="H130" s="230">
        <v>1.5840000000000001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159</v>
      </c>
      <c r="AT130" s="238" t="s">
        <v>155</v>
      </c>
      <c r="AU130" s="238" t="s">
        <v>160</v>
      </c>
      <c r="AY130" s="14" t="s">
        <v>153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160</v>
      </c>
      <c r="BK130" s="239">
        <f>ROUND(I130*H130,2)</f>
        <v>0</v>
      </c>
      <c r="BL130" s="14" t="s">
        <v>159</v>
      </c>
      <c r="BM130" s="238" t="s">
        <v>161</v>
      </c>
    </row>
    <row r="131" s="12" customFormat="1" ht="22.8" customHeight="1">
      <c r="A131" s="12"/>
      <c r="B131" s="210"/>
      <c r="C131" s="211"/>
      <c r="D131" s="212" t="s">
        <v>74</v>
      </c>
      <c r="E131" s="224" t="s">
        <v>160</v>
      </c>
      <c r="F131" s="224" t="s">
        <v>162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P132</f>
        <v>0</v>
      </c>
      <c r="Q131" s="218"/>
      <c r="R131" s="219">
        <f>R132</f>
        <v>3.9559449600000005</v>
      </c>
      <c r="S131" s="218"/>
      <c r="T131" s="220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82</v>
      </c>
      <c r="AT131" s="222" t="s">
        <v>74</v>
      </c>
      <c r="AU131" s="222" t="s">
        <v>82</v>
      </c>
      <c r="AY131" s="221" t="s">
        <v>153</v>
      </c>
      <c r="BK131" s="223">
        <f>BK132</f>
        <v>0</v>
      </c>
    </row>
    <row r="132" s="2" customFormat="1" ht="16.5" customHeight="1">
      <c r="A132" s="35"/>
      <c r="B132" s="36"/>
      <c r="C132" s="226" t="s">
        <v>160</v>
      </c>
      <c r="D132" s="226" t="s">
        <v>155</v>
      </c>
      <c r="E132" s="227" t="s">
        <v>163</v>
      </c>
      <c r="F132" s="228" t="s">
        <v>164</v>
      </c>
      <c r="G132" s="229" t="s">
        <v>158</v>
      </c>
      <c r="H132" s="230">
        <v>1.5840000000000001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2.4974400000000001</v>
      </c>
      <c r="R132" s="236">
        <f>Q132*H132</f>
        <v>3.9559449600000005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159</v>
      </c>
      <c r="AT132" s="238" t="s">
        <v>155</v>
      </c>
      <c r="AU132" s="238" t="s">
        <v>160</v>
      </c>
      <c r="AY132" s="14" t="s">
        <v>153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160</v>
      </c>
      <c r="BK132" s="239">
        <f>ROUND(I132*H132,2)</f>
        <v>0</v>
      </c>
      <c r="BL132" s="14" t="s">
        <v>159</v>
      </c>
      <c r="BM132" s="238" t="s">
        <v>165</v>
      </c>
    </row>
    <row r="133" s="12" customFormat="1" ht="22.8" customHeight="1">
      <c r="A133" s="12"/>
      <c r="B133" s="210"/>
      <c r="C133" s="211"/>
      <c r="D133" s="212" t="s">
        <v>74</v>
      </c>
      <c r="E133" s="224" t="s">
        <v>166</v>
      </c>
      <c r="F133" s="224" t="s">
        <v>167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SUM(P134:P135)</f>
        <v>0</v>
      </c>
      <c r="Q133" s="218"/>
      <c r="R133" s="219">
        <f>SUM(R134:R135)</f>
        <v>0.25769999999999998</v>
      </c>
      <c r="S133" s="218"/>
      <c r="T133" s="220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82</v>
      </c>
      <c r="AT133" s="222" t="s">
        <v>74</v>
      </c>
      <c r="AU133" s="222" t="s">
        <v>82</v>
      </c>
      <c r="AY133" s="221" t="s">
        <v>153</v>
      </c>
      <c r="BK133" s="223">
        <f>SUM(BK134:BK135)</f>
        <v>0</v>
      </c>
    </row>
    <row r="134" s="2" customFormat="1" ht="33" customHeight="1">
      <c r="A134" s="35"/>
      <c r="B134" s="36"/>
      <c r="C134" s="226" t="s">
        <v>168</v>
      </c>
      <c r="D134" s="226" t="s">
        <v>155</v>
      </c>
      <c r="E134" s="227" t="s">
        <v>169</v>
      </c>
      <c r="F134" s="228" t="s">
        <v>170</v>
      </c>
      <c r="G134" s="229" t="s">
        <v>171</v>
      </c>
      <c r="H134" s="230">
        <v>10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0.02572</v>
      </c>
      <c r="R134" s="236">
        <f>Q134*H134</f>
        <v>0.25719999999999998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159</v>
      </c>
      <c r="AT134" s="238" t="s">
        <v>155</v>
      </c>
      <c r="AU134" s="238" t="s">
        <v>160</v>
      </c>
      <c r="AY134" s="14" t="s">
        <v>153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160</v>
      </c>
      <c r="BK134" s="239">
        <f>ROUND(I134*H134,2)</f>
        <v>0</v>
      </c>
      <c r="BL134" s="14" t="s">
        <v>159</v>
      </c>
      <c r="BM134" s="238" t="s">
        <v>172</v>
      </c>
    </row>
    <row r="135" s="2" customFormat="1" ht="16.5" customHeight="1">
      <c r="A135" s="35"/>
      <c r="B135" s="36"/>
      <c r="C135" s="226" t="s">
        <v>159</v>
      </c>
      <c r="D135" s="226" t="s">
        <v>155</v>
      </c>
      <c r="E135" s="227" t="s">
        <v>173</v>
      </c>
      <c r="F135" s="228" t="s">
        <v>174</v>
      </c>
      <c r="G135" s="229" t="s">
        <v>171</v>
      </c>
      <c r="H135" s="230">
        <v>10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94"/>
      <c r="P135" s="236">
        <f>O135*H135</f>
        <v>0</v>
      </c>
      <c r="Q135" s="236">
        <v>5.0000000000000002E-05</v>
      </c>
      <c r="R135" s="236">
        <f>Q135*H135</f>
        <v>0.00050000000000000001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159</v>
      </c>
      <c r="AT135" s="238" t="s">
        <v>155</v>
      </c>
      <c r="AU135" s="238" t="s">
        <v>160</v>
      </c>
      <c r="AY135" s="14" t="s">
        <v>153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160</v>
      </c>
      <c r="BK135" s="239">
        <f>ROUND(I135*H135,2)</f>
        <v>0</v>
      </c>
      <c r="BL135" s="14" t="s">
        <v>159</v>
      </c>
      <c r="BM135" s="238" t="s">
        <v>175</v>
      </c>
    </row>
    <row r="136" s="12" customFormat="1" ht="22.8" customHeight="1">
      <c r="A136" s="12"/>
      <c r="B136" s="210"/>
      <c r="C136" s="211"/>
      <c r="D136" s="212" t="s">
        <v>74</v>
      </c>
      <c r="E136" s="224" t="s">
        <v>176</v>
      </c>
      <c r="F136" s="224" t="s">
        <v>177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P137</f>
        <v>0</v>
      </c>
      <c r="Q136" s="218"/>
      <c r="R136" s="219">
        <f>R137</f>
        <v>0</v>
      </c>
      <c r="S136" s="218"/>
      <c r="T136" s="22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82</v>
      </c>
      <c r="AT136" s="222" t="s">
        <v>74</v>
      </c>
      <c r="AU136" s="222" t="s">
        <v>82</v>
      </c>
      <c r="AY136" s="221" t="s">
        <v>153</v>
      </c>
      <c r="BK136" s="223">
        <f>BK137</f>
        <v>0</v>
      </c>
    </row>
    <row r="137" s="2" customFormat="1" ht="33" customHeight="1">
      <c r="A137" s="35"/>
      <c r="B137" s="36"/>
      <c r="C137" s="226" t="s">
        <v>178</v>
      </c>
      <c r="D137" s="226" t="s">
        <v>155</v>
      </c>
      <c r="E137" s="227" t="s">
        <v>179</v>
      </c>
      <c r="F137" s="228" t="s">
        <v>180</v>
      </c>
      <c r="G137" s="229" t="s">
        <v>181</v>
      </c>
      <c r="H137" s="230">
        <v>2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159</v>
      </c>
      <c r="AT137" s="238" t="s">
        <v>155</v>
      </c>
      <c r="AU137" s="238" t="s">
        <v>160</v>
      </c>
      <c r="AY137" s="14" t="s">
        <v>153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160</v>
      </c>
      <c r="BK137" s="239">
        <f>ROUND(I137*H137,2)</f>
        <v>0</v>
      </c>
      <c r="BL137" s="14" t="s">
        <v>159</v>
      </c>
      <c r="BM137" s="238" t="s">
        <v>182</v>
      </c>
    </row>
    <row r="138" s="12" customFormat="1" ht="25.92" customHeight="1">
      <c r="A138" s="12"/>
      <c r="B138" s="210"/>
      <c r="C138" s="211"/>
      <c r="D138" s="212" t="s">
        <v>74</v>
      </c>
      <c r="E138" s="213" t="s">
        <v>183</v>
      </c>
      <c r="F138" s="213" t="s">
        <v>184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P139+P144+P147+P154+P158</f>
        <v>0</v>
      </c>
      <c r="Q138" s="218"/>
      <c r="R138" s="219">
        <f>R139+R144+R147+R154+R158</f>
        <v>0.16549499999999998</v>
      </c>
      <c r="S138" s="218"/>
      <c r="T138" s="220">
        <f>T139+T144+T147+T154+T158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160</v>
      </c>
      <c r="AT138" s="222" t="s">
        <v>74</v>
      </c>
      <c r="AU138" s="222" t="s">
        <v>75</v>
      </c>
      <c r="AY138" s="221" t="s">
        <v>153</v>
      </c>
      <c r="BK138" s="223">
        <f>BK139+BK144+BK147+BK154+BK158</f>
        <v>0</v>
      </c>
    </row>
    <row r="139" s="12" customFormat="1" ht="22.8" customHeight="1">
      <c r="A139" s="12"/>
      <c r="B139" s="210"/>
      <c r="C139" s="211"/>
      <c r="D139" s="212" t="s">
        <v>74</v>
      </c>
      <c r="E139" s="224" t="s">
        <v>185</v>
      </c>
      <c r="F139" s="224" t="s">
        <v>186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SUM(P140:P143)</f>
        <v>0</v>
      </c>
      <c r="Q139" s="218"/>
      <c r="R139" s="219">
        <f>SUM(R140:R143)</f>
        <v>0.136403</v>
      </c>
      <c r="S139" s="218"/>
      <c r="T139" s="220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160</v>
      </c>
      <c r="AT139" s="222" t="s">
        <v>74</v>
      </c>
      <c r="AU139" s="222" t="s">
        <v>82</v>
      </c>
      <c r="AY139" s="221" t="s">
        <v>153</v>
      </c>
      <c r="BK139" s="223">
        <f>SUM(BK140:BK143)</f>
        <v>0</v>
      </c>
    </row>
    <row r="140" s="2" customFormat="1" ht="16.5" customHeight="1">
      <c r="A140" s="35"/>
      <c r="B140" s="36"/>
      <c r="C140" s="226" t="s">
        <v>187</v>
      </c>
      <c r="D140" s="226" t="s">
        <v>155</v>
      </c>
      <c r="E140" s="227" t="s">
        <v>188</v>
      </c>
      <c r="F140" s="228" t="s">
        <v>189</v>
      </c>
      <c r="G140" s="229" t="s">
        <v>171</v>
      </c>
      <c r="H140" s="230">
        <v>30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190</v>
      </c>
      <c r="AT140" s="238" t="s">
        <v>155</v>
      </c>
      <c r="AU140" s="238" t="s">
        <v>160</v>
      </c>
      <c r="AY140" s="14" t="s">
        <v>153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160</v>
      </c>
      <c r="BK140" s="239">
        <f>ROUND(I140*H140,2)</f>
        <v>0</v>
      </c>
      <c r="BL140" s="14" t="s">
        <v>190</v>
      </c>
      <c r="BM140" s="238" t="s">
        <v>191</v>
      </c>
    </row>
    <row r="141" s="2" customFormat="1" ht="16.5" customHeight="1">
      <c r="A141" s="35"/>
      <c r="B141" s="36"/>
      <c r="C141" s="240" t="s">
        <v>192</v>
      </c>
      <c r="D141" s="240" t="s">
        <v>193</v>
      </c>
      <c r="E141" s="241" t="s">
        <v>194</v>
      </c>
      <c r="F141" s="242" t="s">
        <v>195</v>
      </c>
      <c r="G141" s="243" t="s">
        <v>171</v>
      </c>
      <c r="H141" s="244">
        <v>30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41</v>
      </c>
      <c r="O141" s="94"/>
      <c r="P141" s="236">
        <f>O141*H141</f>
        <v>0</v>
      </c>
      <c r="Q141" s="236">
        <v>0.0044000000000000003</v>
      </c>
      <c r="R141" s="236">
        <f>Q141*H141</f>
        <v>0.13200000000000001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196</v>
      </c>
      <c r="AT141" s="238" t="s">
        <v>193</v>
      </c>
      <c r="AU141" s="238" t="s">
        <v>160</v>
      </c>
      <c r="AY141" s="14" t="s">
        <v>153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160</v>
      </c>
      <c r="BK141" s="239">
        <f>ROUND(I141*H141,2)</f>
        <v>0</v>
      </c>
      <c r="BL141" s="14" t="s">
        <v>190</v>
      </c>
      <c r="BM141" s="238" t="s">
        <v>197</v>
      </c>
    </row>
    <row r="142" s="2" customFormat="1" ht="24.15" customHeight="1">
      <c r="A142" s="35"/>
      <c r="B142" s="36"/>
      <c r="C142" s="226" t="s">
        <v>198</v>
      </c>
      <c r="D142" s="226" t="s">
        <v>155</v>
      </c>
      <c r="E142" s="227" t="s">
        <v>199</v>
      </c>
      <c r="F142" s="228" t="s">
        <v>200</v>
      </c>
      <c r="G142" s="229" t="s">
        <v>158</v>
      </c>
      <c r="H142" s="230">
        <v>1.7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0.0025899999999999999</v>
      </c>
      <c r="R142" s="236">
        <f>Q142*H142</f>
        <v>0.0044029999999999998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190</v>
      </c>
      <c r="AT142" s="238" t="s">
        <v>155</v>
      </c>
      <c r="AU142" s="238" t="s">
        <v>160</v>
      </c>
      <c r="AY142" s="14" t="s">
        <v>153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160</v>
      </c>
      <c r="BK142" s="239">
        <f>ROUND(I142*H142,2)</f>
        <v>0</v>
      </c>
      <c r="BL142" s="14" t="s">
        <v>190</v>
      </c>
      <c r="BM142" s="238" t="s">
        <v>201</v>
      </c>
    </row>
    <row r="143" s="2" customFormat="1" ht="24.15" customHeight="1">
      <c r="A143" s="35"/>
      <c r="B143" s="36"/>
      <c r="C143" s="226" t="s">
        <v>202</v>
      </c>
      <c r="D143" s="226" t="s">
        <v>155</v>
      </c>
      <c r="E143" s="227" t="s">
        <v>203</v>
      </c>
      <c r="F143" s="228" t="s">
        <v>204</v>
      </c>
      <c r="G143" s="229" t="s">
        <v>181</v>
      </c>
      <c r="H143" s="230">
        <v>2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190</v>
      </c>
      <c r="AT143" s="238" t="s">
        <v>155</v>
      </c>
      <c r="AU143" s="238" t="s">
        <v>160</v>
      </c>
      <c r="AY143" s="14" t="s">
        <v>153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160</v>
      </c>
      <c r="BK143" s="239">
        <f>ROUND(I143*H143,2)</f>
        <v>0</v>
      </c>
      <c r="BL143" s="14" t="s">
        <v>190</v>
      </c>
      <c r="BM143" s="238" t="s">
        <v>205</v>
      </c>
    </row>
    <row r="144" s="12" customFormat="1" ht="22.8" customHeight="1">
      <c r="A144" s="12"/>
      <c r="B144" s="210"/>
      <c r="C144" s="211"/>
      <c r="D144" s="212" t="s">
        <v>74</v>
      </c>
      <c r="E144" s="224" t="s">
        <v>206</v>
      </c>
      <c r="F144" s="224" t="s">
        <v>207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SUM(P145:P146)</f>
        <v>0</v>
      </c>
      <c r="Q144" s="218"/>
      <c r="R144" s="219">
        <f>SUM(R145:R146)</f>
        <v>0.0094520000000000003</v>
      </c>
      <c r="S144" s="218"/>
      <c r="T144" s="220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160</v>
      </c>
      <c r="AT144" s="222" t="s">
        <v>74</v>
      </c>
      <c r="AU144" s="222" t="s">
        <v>82</v>
      </c>
      <c r="AY144" s="221" t="s">
        <v>153</v>
      </c>
      <c r="BK144" s="223">
        <f>SUM(BK145:BK146)</f>
        <v>0</v>
      </c>
    </row>
    <row r="145" s="2" customFormat="1" ht="24.15" customHeight="1">
      <c r="A145" s="35"/>
      <c r="B145" s="36"/>
      <c r="C145" s="226" t="s">
        <v>208</v>
      </c>
      <c r="D145" s="226" t="s">
        <v>155</v>
      </c>
      <c r="E145" s="227" t="s">
        <v>209</v>
      </c>
      <c r="F145" s="228" t="s">
        <v>210</v>
      </c>
      <c r="G145" s="229" t="s">
        <v>158</v>
      </c>
      <c r="H145" s="230">
        <v>1.7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190</v>
      </c>
      <c r="AT145" s="238" t="s">
        <v>155</v>
      </c>
      <c r="AU145" s="238" t="s">
        <v>160</v>
      </c>
      <c r="AY145" s="14" t="s">
        <v>153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160</v>
      </c>
      <c r="BK145" s="239">
        <f>ROUND(I145*H145,2)</f>
        <v>0</v>
      </c>
      <c r="BL145" s="14" t="s">
        <v>190</v>
      </c>
      <c r="BM145" s="238" t="s">
        <v>211</v>
      </c>
    </row>
    <row r="146" s="2" customFormat="1" ht="16.5" customHeight="1">
      <c r="A146" s="35"/>
      <c r="B146" s="36"/>
      <c r="C146" s="240" t="s">
        <v>166</v>
      </c>
      <c r="D146" s="240" t="s">
        <v>193</v>
      </c>
      <c r="E146" s="241" t="s">
        <v>212</v>
      </c>
      <c r="F146" s="242" t="s">
        <v>213</v>
      </c>
      <c r="G146" s="243" t="s">
        <v>158</v>
      </c>
      <c r="H146" s="244">
        <v>1.7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0.0055599999999999998</v>
      </c>
      <c r="R146" s="236">
        <f>Q146*H146</f>
        <v>0.0094520000000000003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196</v>
      </c>
      <c r="AT146" s="238" t="s">
        <v>193</v>
      </c>
      <c r="AU146" s="238" t="s">
        <v>160</v>
      </c>
      <c r="AY146" s="14" t="s">
        <v>153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160</v>
      </c>
      <c r="BK146" s="239">
        <f>ROUND(I146*H146,2)</f>
        <v>0</v>
      </c>
      <c r="BL146" s="14" t="s">
        <v>190</v>
      </c>
      <c r="BM146" s="238" t="s">
        <v>214</v>
      </c>
    </row>
    <row r="147" s="12" customFormat="1" ht="22.8" customHeight="1">
      <c r="A147" s="12"/>
      <c r="B147" s="210"/>
      <c r="C147" s="211"/>
      <c r="D147" s="212" t="s">
        <v>74</v>
      </c>
      <c r="E147" s="224" t="s">
        <v>215</v>
      </c>
      <c r="F147" s="224" t="s">
        <v>216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SUM(P148:P153)</f>
        <v>0</v>
      </c>
      <c r="Q147" s="218"/>
      <c r="R147" s="219">
        <f>SUM(R148:R153)</f>
        <v>0.00025000000000000001</v>
      </c>
      <c r="S147" s="218"/>
      <c r="T147" s="220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160</v>
      </c>
      <c r="AT147" s="222" t="s">
        <v>74</v>
      </c>
      <c r="AU147" s="222" t="s">
        <v>82</v>
      </c>
      <c r="AY147" s="221" t="s">
        <v>153</v>
      </c>
      <c r="BK147" s="223">
        <f>SUM(BK148:BK153)</f>
        <v>0</v>
      </c>
    </row>
    <row r="148" s="2" customFormat="1" ht="16.5" customHeight="1">
      <c r="A148" s="35"/>
      <c r="B148" s="36"/>
      <c r="C148" s="226" t="s">
        <v>217</v>
      </c>
      <c r="D148" s="226" t="s">
        <v>155</v>
      </c>
      <c r="E148" s="227" t="s">
        <v>218</v>
      </c>
      <c r="F148" s="228" t="s">
        <v>219</v>
      </c>
      <c r="G148" s="229" t="s">
        <v>171</v>
      </c>
      <c r="H148" s="230">
        <v>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94"/>
      <c r="P148" s="236">
        <f>O148*H148</f>
        <v>0</v>
      </c>
      <c r="Q148" s="236">
        <v>6.0000000000000002E-05</v>
      </c>
      <c r="R148" s="236">
        <f>Q148*H148</f>
        <v>6.0000000000000002E-05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190</v>
      </c>
      <c r="AT148" s="238" t="s">
        <v>155</v>
      </c>
      <c r="AU148" s="238" t="s">
        <v>160</v>
      </c>
      <c r="AY148" s="14" t="s">
        <v>153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160</v>
      </c>
      <c r="BK148" s="239">
        <f>ROUND(I148*H148,2)</f>
        <v>0</v>
      </c>
      <c r="BL148" s="14" t="s">
        <v>190</v>
      </c>
      <c r="BM148" s="238" t="s">
        <v>220</v>
      </c>
    </row>
    <row r="149" s="2" customFormat="1" ht="16.5" customHeight="1">
      <c r="A149" s="35"/>
      <c r="B149" s="36"/>
      <c r="C149" s="226" t="s">
        <v>221</v>
      </c>
      <c r="D149" s="226" t="s">
        <v>155</v>
      </c>
      <c r="E149" s="227" t="s">
        <v>222</v>
      </c>
      <c r="F149" s="228" t="s">
        <v>223</v>
      </c>
      <c r="G149" s="229" t="s">
        <v>171</v>
      </c>
      <c r="H149" s="230">
        <v>1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6.0000000000000002E-05</v>
      </c>
      <c r="R149" s="236">
        <f>Q149*H149</f>
        <v>6.0000000000000002E-05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190</v>
      </c>
      <c r="AT149" s="238" t="s">
        <v>155</v>
      </c>
      <c r="AU149" s="238" t="s">
        <v>160</v>
      </c>
      <c r="AY149" s="14" t="s">
        <v>153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160</v>
      </c>
      <c r="BK149" s="239">
        <f>ROUND(I149*H149,2)</f>
        <v>0</v>
      </c>
      <c r="BL149" s="14" t="s">
        <v>190</v>
      </c>
      <c r="BM149" s="238" t="s">
        <v>224</v>
      </c>
    </row>
    <row r="150" s="2" customFormat="1" ht="16.5" customHeight="1">
      <c r="A150" s="35"/>
      <c r="B150" s="36"/>
      <c r="C150" s="226" t="s">
        <v>225</v>
      </c>
      <c r="D150" s="226" t="s">
        <v>155</v>
      </c>
      <c r="E150" s="227" t="s">
        <v>226</v>
      </c>
      <c r="F150" s="228" t="s">
        <v>227</v>
      </c>
      <c r="G150" s="229" t="s">
        <v>171</v>
      </c>
      <c r="H150" s="230">
        <v>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41</v>
      </c>
      <c r="O150" s="94"/>
      <c r="P150" s="236">
        <f>O150*H150</f>
        <v>0</v>
      </c>
      <c r="Q150" s="236">
        <v>5.0000000000000002E-05</v>
      </c>
      <c r="R150" s="236">
        <f>Q150*H150</f>
        <v>5.0000000000000002E-05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190</v>
      </c>
      <c r="AT150" s="238" t="s">
        <v>155</v>
      </c>
      <c r="AU150" s="238" t="s">
        <v>160</v>
      </c>
      <c r="AY150" s="14" t="s">
        <v>153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160</v>
      </c>
      <c r="BK150" s="239">
        <f>ROUND(I150*H150,2)</f>
        <v>0</v>
      </c>
      <c r="BL150" s="14" t="s">
        <v>190</v>
      </c>
      <c r="BM150" s="238" t="s">
        <v>228</v>
      </c>
    </row>
    <row r="151" s="2" customFormat="1" ht="16.5" customHeight="1">
      <c r="A151" s="35"/>
      <c r="B151" s="36"/>
      <c r="C151" s="226" t="s">
        <v>229</v>
      </c>
      <c r="D151" s="226" t="s">
        <v>155</v>
      </c>
      <c r="E151" s="227" t="s">
        <v>230</v>
      </c>
      <c r="F151" s="228" t="s">
        <v>231</v>
      </c>
      <c r="G151" s="229" t="s">
        <v>232</v>
      </c>
      <c r="H151" s="230">
        <v>25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41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190</v>
      </c>
      <c r="AT151" s="238" t="s">
        <v>155</v>
      </c>
      <c r="AU151" s="238" t="s">
        <v>160</v>
      </c>
      <c r="AY151" s="14" t="s">
        <v>153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160</v>
      </c>
      <c r="BK151" s="239">
        <f>ROUND(I151*H151,2)</f>
        <v>0</v>
      </c>
      <c r="BL151" s="14" t="s">
        <v>190</v>
      </c>
      <c r="BM151" s="238" t="s">
        <v>233</v>
      </c>
    </row>
    <row r="152" s="2" customFormat="1" ht="16.5" customHeight="1">
      <c r="A152" s="35"/>
      <c r="B152" s="36"/>
      <c r="C152" s="226" t="s">
        <v>234</v>
      </c>
      <c r="D152" s="226" t="s">
        <v>155</v>
      </c>
      <c r="E152" s="227" t="s">
        <v>235</v>
      </c>
      <c r="F152" s="228" t="s">
        <v>236</v>
      </c>
      <c r="G152" s="229" t="s">
        <v>232</v>
      </c>
      <c r="H152" s="230">
        <v>1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41</v>
      </c>
      <c r="O152" s="94"/>
      <c r="P152" s="236">
        <f>O152*H152</f>
        <v>0</v>
      </c>
      <c r="Q152" s="236">
        <v>2.0000000000000002E-05</v>
      </c>
      <c r="R152" s="236">
        <f>Q152*H152</f>
        <v>2.0000000000000002E-05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190</v>
      </c>
      <c r="AT152" s="238" t="s">
        <v>155</v>
      </c>
      <c r="AU152" s="238" t="s">
        <v>160</v>
      </c>
      <c r="AY152" s="14" t="s">
        <v>153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160</v>
      </c>
      <c r="BK152" s="239">
        <f>ROUND(I152*H152,2)</f>
        <v>0</v>
      </c>
      <c r="BL152" s="14" t="s">
        <v>190</v>
      </c>
      <c r="BM152" s="238" t="s">
        <v>237</v>
      </c>
    </row>
    <row r="153" s="2" customFormat="1" ht="16.5" customHeight="1">
      <c r="A153" s="35"/>
      <c r="B153" s="36"/>
      <c r="C153" s="226" t="s">
        <v>238</v>
      </c>
      <c r="D153" s="226" t="s">
        <v>155</v>
      </c>
      <c r="E153" s="227" t="s">
        <v>239</v>
      </c>
      <c r="F153" s="228" t="s">
        <v>240</v>
      </c>
      <c r="G153" s="229" t="s">
        <v>171</v>
      </c>
      <c r="H153" s="230">
        <v>2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41</v>
      </c>
      <c r="O153" s="94"/>
      <c r="P153" s="236">
        <f>O153*H153</f>
        <v>0</v>
      </c>
      <c r="Q153" s="236">
        <v>3.0000000000000001E-05</v>
      </c>
      <c r="R153" s="236">
        <f>Q153*H153</f>
        <v>6.0000000000000002E-05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190</v>
      </c>
      <c r="AT153" s="238" t="s">
        <v>155</v>
      </c>
      <c r="AU153" s="238" t="s">
        <v>160</v>
      </c>
      <c r="AY153" s="14" t="s">
        <v>153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160</v>
      </c>
      <c r="BK153" s="239">
        <f>ROUND(I153*H153,2)</f>
        <v>0</v>
      </c>
      <c r="BL153" s="14" t="s">
        <v>190</v>
      </c>
      <c r="BM153" s="238" t="s">
        <v>241</v>
      </c>
    </row>
    <row r="154" s="12" customFormat="1" ht="22.8" customHeight="1">
      <c r="A154" s="12"/>
      <c r="B154" s="210"/>
      <c r="C154" s="211"/>
      <c r="D154" s="212" t="s">
        <v>74</v>
      </c>
      <c r="E154" s="224" t="s">
        <v>242</v>
      </c>
      <c r="F154" s="224" t="s">
        <v>243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SUM(P155:P157)</f>
        <v>0</v>
      </c>
      <c r="Q154" s="218"/>
      <c r="R154" s="219">
        <f>SUM(R155:R157)</f>
        <v>0.00023999999999999998</v>
      </c>
      <c r="S154" s="218"/>
      <c r="T154" s="220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160</v>
      </c>
      <c r="AT154" s="222" t="s">
        <v>74</v>
      </c>
      <c r="AU154" s="222" t="s">
        <v>82</v>
      </c>
      <c r="AY154" s="221" t="s">
        <v>153</v>
      </c>
      <c r="BK154" s="223">
        <f>SUM(BK155:BK157)</f>
        <v>0</v>
      </c>
    </row>
    <row r="155" s="2" customFormat="1" ht="16.5" customHeight="1">
      <c r="A155" s="35"/>
      <c r="B155" s="36"/>
      <c r="C155" s="226" t="s">
        <v>190</v>
      </c>
      <c r="D155" s="226" t="s">
        <v>155</v>
      </c>
      <c r="E155" s="227" t="s">
        <v>244</v>
      </c>
      <c r="F155" s="228" t="s">
        <v>245</v>
      </c>
      <c r="G155" s="229" t="s">
        <v>232</v>
      </c>
      <c r="H155" s="230">
        <v>2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94"/>
      <c r="P155" s="236">
        <f>O155*H155</f>
        <v>0</v>
      </c>
      <c r="Q155" s="236">
        <v>5.0000000000000002E-05</v>
      </c>
      <c r="R155" s="236">
        <f>Q155*H155</f>
        <v>0.00010000000000000001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190</v>
      </c>
      <c r="AT155" s="238" t="s">
        <v>155</v>
      </c>
      <c r="AU155" s="238" t="s">
        <v>160</v>
      </c>
      <c r="AY155" s="14" t="s">
        <v>153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160</v>
      </c>
      <c r="BK155" s="239">
        <f>ROUND(I155*H155,2)</f>
        <v>0</v>
      </c>
      <c r="BL155" s="14" t="s">
        <v>190</v>
      </c>
      <c r="BM155" s="238" t="s">
        <v>246</v>
      </c>
    </row>
    <row r="156" s="2" customFormat="1" ht="16.5" customHeight="1">
      <c r="A156" s="35"/>
      <c r="B156" s="36"/>
      <c r="C156" s="226" t="s">
        <v>247</v>
      </c>
      <c r="D156" s="226" t="s">
        <v>155</v>
      </c>
      <c r="E156" s="227" t="s">
        <v>248</v>
      </c>
      <c r="F156" s="228" t="s">
        <v>249</v>
      </c>
      <c r="G156" s="229" t="s">
        <v>232</v>
      </c>
      <c r="H156" s="230">
        <v>2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41</v>
      </c>
      <c r="O156" s="94"/>
      <c r="P156" s="236">
        <f>O156*H156</f>
        <v>0</v>
      </c>
      <c r="Q156" s="236">
        <v>6.9999999999999994E-05</v>
      </c>
      <c r="R156" s="236">
        <f>Q156*H156</f>
        <v>0.00013999999999999999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190</v>
      </c>
      <c r="AT156" s="238" t="s">
        <v>155</v>
      </c>
      <c r="AU156" s="238" t="s">
        <v>160</v>
      </c>
      <c r="AY156" s="14" t="s">
        <v>153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160</v>
      </c>
      <c r="BK156" s="239">
        <f>ROUND(I156*H156,2)</f>
        <v>0</v>
      </c>
      <c r="BL156" s="14" t="s">
        <v>190</v>
      </c>
      <c r="BM156" s="238" t="s">
        <v>250</v>
      </c>
    </row>
    <row r="157" s="2" customFormat="1" ht="24.15" customHeight="1">
      <c r="A157" s="35"/>
      <c r="B157" s="36"/>
      <c r="C157" s="226" t="s">
        <v>251</v>
      </c>
      <c r="D157" s="226" t="s">
        <v>155</v>
      </c>
      <c r="E157" s="227" t="s">
        <v>252</v>
      </c>
      <c r="F157" s="228" t="s">
        <v>253</v>
      </c>
      <c r="G157" s="229" t="s">
        <v>181</v>
      </c>
      <c r="H157" s="230">
        <v>0.25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41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190</v>
      </c>
      <c r="AT157" s="238" t="s">
        <v>155</v>
      </c>
      <c r="AU157" s="238" t="s">
        <v>160</v>
      </c>
      <c r="AY157" s="14" t="s">
        <v>153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160</v>
      </c>
      <c r="BK157" s="239">
        <f>ROUND(I157*H157,2)</f>
        <v>0</v>
      </c>
      <c r="BL157" s="14" t="s">
        <v>190</v>
      </c>
      <c r="BM157" s="238" t="s">
        <v>254</v>
      </c>
    </row>
    <row r="158" s="12" customFormat="1" ht="22.8" customHeight="1">
      <c r="A158" s="12"/>
      <c r="B158" s="210"/>
      <c r="C158" s="211"/>
      <c r="D158" s="212" t="s">
        <v>74</v>
      </c>
      <c r="E158" s="224" t="s">
        <v>255</v>
      </c>
      <c r="F158" s="224" t="s">
        <v>256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SUM(P159:P161)</f>
        <v>0</v>
      </c>
      <c r="Q158" s="218"/>
      <c r="R158" s="219">
        <f>SUM(R159:R161)</f>
        <v>0.01915</v>
      </c>
      <c r="S158" s="218"/>
      <c r="T158" s="220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160</v>
      </c>
      <c r="AT158" s="222" t="s">
        <v>74</v>
      </c>
      <c r="AU158" s="222" t="s">
        <v>82</v>
      </c>
      <c r="AY158" s="221" t="s">
        <v>153</v>
      </c>
      <c r="BK158" s="223">
        <f>SUM(BK159:BK161)</f>
        <v>0</v>
      </c>
    </row>
    <row r="159" s="2" customFormat="1" ht="16.5" customHeight="1">
      <c r="A159" s="35"/>
      <c r="B159" s="36"/>
      <c r="C159" s="226" t="s">
        <v>257</v>
      </c>
      <c r="D159" s="226" t="s">
        <v>155</v>
      </c>
      <c r="E159" s="227" t="s">
        <v>258</v>
      </c>
      <c r="F159" s="228" t="s">
        <v>259</v>
      </c>
      <c r="G159" s="229" t="s">
        <v>260</v>
      </c>
      <c r="H159" s="230">
        <v>15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41</v>
      </c>
      <c r="O159" s="94"/>
      <c r="P159" s="236">
        <f>O159*H159</f>
        <v>0</v>
      </c>
      <c r="Q159" s="236">
        <v>0.00036999999999999999</v>
      </c>
      <c r="R159" s="236">
        <f>Q159*H159</f>
        <v>0.0055500000000000002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190</v>
      </c>
      <c r="AT159" s="238" t="s">
        <v>155</v>
      </c>
      <c r="AU159" s="238" t="s">
        <v>160</v>
      </c>
      <c r="AY159" s="14" t="s">
        <v>153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160</v>
      </c>
      <c r="BK159" s="239">
        <f>ROUND(I159*H159,2)</f>
        <v>0</v>
      </c>
      <c r="BL159" s="14" t="s">
        <v>190</v>
      </c>
      <c r="BM159" s="238" t="s">
        <v>261</v>
      </c>
    </row>
    <row r="160" s="2" customFormat="1" ht="21.75" customHeight="1">
      <c r="A160" s="35"/>
      <c r="B160" s="36"/>
      <c r="C160" s="226" t="s">
        <v>262</v>
      </c>
      <c r="D160" s="226" t="s">
        <v>155</v>
      </c>
      <c r="E160" s="227" t="s">
        <v>263</v>
      </c>
      <c r="F160" s="228" t="s">
        <v>264</v>
      </c>
      <c r="G160" s="229" t="s">
        <v>171</v>
      </c>
      <c r="H160" s="230">
        <v>40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41</v>
      </c>
      <c r="O160" s="94"/>
      <c r="P160" s="236">
        <f>O160*H160</f>
        <v>0</v>
      </c>
      <c r="Q160" s="236">
        <v>0.00010000000000000001</v>
      </c>
      <c r="R160" s="236">
        <f>Q160*H160</f>
        <v>0.0040000000000000001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190</v>
      </c>
      <c r="AT160" s="238" t="s">
        <v>155</v>
      </c>
      <c r="AU160" s="238" t="s">
        <v>160</v>
      </c>
      <c r="AY160" s="14" t="s">
        <v>153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160</v>
      </c>
      <c r="BK160" s="239">
        <f>ROUND(I160*H160,2)</f>
        <v>0</v>
      </c>
      <c r="BL160" s="14" t="s">
        <v>190</v>
      </c>
      <c r="BM160" s="238" t="s">
        <v>265</v>
      </c>
    </row>
    <row r="161" s="2" customFormat="1" ht="16.5" customHeight="1">
      <c r="A161" s="35"/>
      <c r="B161" s="36"/>
      <c r="C161" s="226" t="s">
        <v>7</v>
      </c>
      <c r="D161" s="226" t="s">
        <v>155</v>
      </c>
      <c r="E161" s="227" t="s">
        <v>266</v>
      </c>
      <c r="F161" s="228" t="s">
        <v>267</v>
      </c>
      <c r="G161" s="229" t="s">
        <v>171</v>
      </c>
      <c r="H161" s="230">
        <v>80</v>
      </c>
      <c r="I161" s="231"/>
      <c r="J161" s="232">
        <f>ROUND(I161*H161,2)</f>
        <v>0</v>
      </c>
      <c r="K161" s="233"/>
      <c r="L161" s="41"/>
      <c r="M161" s="251" t="s">
        <v>1</v>
      </c>
      <c r="N161" s="252" t="s">
        <v>41</v>
      </c>
      <c r="O161" s="253"/>
      <c r="P161" s="254">
        <f>O161*H161</f>
        <v>0</v>
      </c>
      <c r="Q161" s="254">
        <v>0.00012</v>
      </c>
      <c r="R161" s="254">
        <f>Q161*H161</f>
        <v>0.0096000000000000009</v>
      </c>
      <c r="S161" s="254">
        <v>0</v>
      </c>
      <c r="T161" s="25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190</v>
      </c>
      <c r="AT161" s="238" t="s">
        <v>155</v>
      </c>
      <c r="AU161" s="238" t="s">
        <v>160</v>
      </c>
      <c r="AY161" s="14" t="s">
        <v>153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160</v>
      </c>
      <c r="BK161" s="239">
        <f>ROUND(I161*H161,2)</f>
        <v>0</v>
      </c>
      <c r="BL161" s="14" t="s">
        <v>190</v>
      </c>
      <c r="BM161" s="238" t="s">
        <v>268</v>
      </c>
    </row>
    <row r="162" s="2" customFormat="1" ht="6.96" customHeight="1">
      <c r="A162" s="35"/>
      <c r="B162" s="69"/>
      <c r="C162" s="70"/>
      <c r="D162" s="70"/>
      <c r="E162" s="70"/>
      <c r="F162" s="70"/>
      <c r="G162" s="70"/>
      <c r="H162" s="70"/>
      <c r="I162" s="70"/>
      <c r="J162" s="70"/>
      <c r="K162" s="70"/>
      <c r="L162" s="41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sheetProtection sheet="1" autoFilter="0" formatColumns="0" formatRows="0" objects="1" scenarios="1" spinCount="100000" saltValue="TxfDKbX7aYPar4f5BT9j1DBeqD0VtX9XNLkzU83lja1C9NGeKVn8Sa6IsIzS3ldQkngG75QunUCJVa5wQgV8gQ==" hashValue="b5esPHu8J7AV3/uJh0mGTnoVMs6rA+KtBF+gvAi0BMQ8bUEbqlHStoO5yAXtGfpeNhqshloG/IIRXlVoTXBhKw==" algorithmName="SHA-512" password="CC35"/>
  <autoFilter ref="C126:K16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269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ROUND((SUM(BE121:BE129)),  2)</f>
        <v>0</v>
      </c>
      <c r="G33" s="159"/>
      <c r="H33" s="159"/>
      <c r="I33" s="160">
        <v>0.20000000000000001</v>
      </c>
      <c r="J33" s="158">
        <f>ROUND(((SUM(BE121:BE129))*I33),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ROUND((SUM(BF121:BF129)),  2)</f>
        <v>0</v>
      </c>
      <c r="G34" s="159"/>
      <c r="H34" s="159"/>
      <c r="I34" s="160">
        <v>0.20000000000000001</v>
      </c>
      <c r="J34" s="158">
        <f>ROUND(((SUM(BF121:BF129))*I34),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ROUND((SUM(BG121:BG129)),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ROUND((SUM(BH121:BH129)),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ROUND((SUM(BI121:BI129)),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002 - KOLOTOČ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130</v>
      </c>
      <c r="E99" s="195"/>
      <c r="F99" s="195"/>
      <c r="G99" s="195"/>
      <c r="H99" s="195"/>
      <c r="I99" s="195"/>
      <c r="J99" s="196">
        <f>J125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133</v>
      </c>
      <c r="E100" s="189"/>
      <c r="F100" s="189"/>
      <c r="G100" s="189"/>
      <c r="H100" s="189"/>
      <c r="I100" s="189"/>
      <c r="J100" s="190">
        <f>J127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137</v>
      </c>
      <c r="E101" s="195"/>
      <c r="F101" s="195"/>
      <c r="G101" s="195"/>
      <c r="H101" s="195"/>
      <c r="I101" s="195"/>
      <c r="J101" s="196">
        <f>J128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139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Detské ihrisko Rodinka ul. Sv. Anny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002 - KOLOTOČ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Podolínec</v>
      </c>
      <c r="G115" s="37"/>
      <c r="H115" s="37"/>
      <c r="I115" s="29" t="s">
        <v>21</v>
      </c>
      <c r="J115" s="82" t="str">
        <f>IF(J12="","",J12)</f>
        <v>9. 3. 2023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23</v>
      </c>
      <c r="D117" s="37"/>
      <c r="E117" s="37"/>
      <c r="F117" s="24" t="str">
        <f>E15</f>
        <v>Mesto Podolínec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Mgr. Michal Marhefka MBA, AA-367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140</v>
      </c>
      <c r="D120" s="201" t="s">
        <v>60</v>
      </c>
      <c r="E120" s="201" t="s">
        <v>56</v>
      </c>
      <c r="F120" s="201" t="s">
        <v>57</v>
      </c>
      <c r="G120" s="201" t="s">
        <v>141</v>
      </c>
      <c r="H120" s="201" t="s">
        <v>142</v>
      </c>
      <c r="I120" s="201" t="s">
        <v>143</v>
      </c>
      <c r="J120" s="202" t="s">
        <v>125</v>
      </c>
      <c r="K120" s="203" t="s">
        <v>144</v>
      </c>
      <c r="L120" s="204"/>
      <c r="M120" s="103" t="s">
        <v>1</v>
      </c>
      <c r="N120" s="104" t="s">
        <v>39</v>
      </c>
      <c r="O120" s="104" t="s">
        <v>145</v>
      </c>
      <c r="P120" s="104" t="s">
        <v>146</v>
      </c>
      <c r="Q120" s="104" t="s">
        <v>147</v>
      </c>
      <c r="R120" s="104" t="s">
        <v>148</v>
      </c>
      <c r="S120" s="104" t="s">
        <v>149</v>
      </c>
      <c r="T120" s="105" t="s">
        <v>150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126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P122+P127</f>
        <v>0</v>
      </c>
      <c r="Q121" s="107"/>
      <c r="R121" s="207">
        <f>R122+R127</f>
        <v>1.9980420000000001</v>
      </c>
      <c r="S121" s="107"/>
      <c r="T121" s="208">
        <f>T122+T127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127</v>
      </c>
      <c r="BK121" s="209">
        <f>BK122+BK127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151</v>
      </c>
      <c r="F122" s="213" t="s">
        <v>152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P123+P125</f>
        <v>0</v>
      </c>
      <c r="Q122" s="218"/>
      <c r="R122" s="219">
        <f>R123+R125</f>
        <v>1.9979520000000002</v>
      </c>
      <c r="S122" s="218"/>
      <c r="T122" s="220">
        <f>T123+T125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82</v>
      </c>
      <c r="AT122" s="222" t="s">
        <v>74</v>
      </c>
      <c r="AU122" s="222" t="s">
        <v>75</v>
      </c>
      <c r="AY122" s="221" t="s">
        <v>153</v>
      </c>
      <c r="BK122" s="223">
        <f>BK123+BK125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82</v>
      </c>
      <c r="F123" s="224" t="s">
        <v>154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82</v>
      </c>
      <c r="AT123" s="222" t="s">
        <v>74</v>
      </c>
      <c r="AU123" s="222" t="s">
        <v>82</v>
      </c>
      <c r="AY123" s="221" t="s">
        <v>153</v>
      </c>
      <c r="BK123" s="223">
        <f>BK124</f>
        <v>0</v>
      </c>
    </row>
    <row r="124" s="2" customFormat="1" ht="21.75" customHeight="1">
      <c r="A124" s="35"/>
      <c r="B124" s="36"/>
      <c r="C124" s="226" t="s">
        <v>82</v>
      </c>
      <c r="D124" s="226" t="s">
        <v>155</v>
      </c>
      <c r="E124" s="227" t="s">
        <v>156</v>
      </c>
      <c r="F124" s="228" t="s">
        <v>157</v>
      </c>
      <c r="G124" s="229" t="s">
        <v>158</v>
      </c>
      <c r="H124" s="230">
        <v>2.7999999999999998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159</v>
      </c>
      <c r="AT124" s="238" t="s">
        <v>155</v>
      </c>
      <c r="AU124" s="238" t="s">
        <v>160</v>
      </c>
      <c r="AY124" s="14" t="s">
        <v>153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160</v>
      </c>
      <c r="BK124" s="239">
        <f>ROUND(I124*H124,2)</f>
        <v>0</v>
      </c>
      <c r="BL124" s="14" t="s">
        <v>159</v>
      </c>
      <c r="BM124" s="238" t="s">
        <v>270</v>
      </c>
    </row>
    <row r="125" s="12" customFormat="1" ht="22.8" customHeight="1">
      <c r="A125" s="12"/>
      <c r="B125" s="210"/>
      <c r="C125" s="211"/>
      <c r="D125" s="212" t="s">
        <v>74</v>
      </c>
      <c r="E125" s="224" t="s">
        <v>160</v>
      </c>
      <c r="F125" s="224" t="s">
        <v>162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P126</f>
        <v>0</v>
      </c>
      <c r="Q125" s="218"/>
      <c r="R125" s="219">
        <f>R126</f>
        <v>1.9979520000000002</v>
      </c>
      <c r="S125" s="218"/>
      <c r="T125" s="22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82</v>
      </c>
      <c r="AT125" s="222" t="s">
        <v>74</v>
      </c>
      <c r="AU125" s="222" t="s">
        <v>82</v>
      </c>
      <c r="AY125" s="221" t="s">
        <v>153</v>
      </c>
      <c r="BK125" s="223">
        <f>BK126</f>
        <v>0</v>
      </c>
    </row>
    <row r="126" s="2" customFormat="1" ht="16.5" customHeight="1">
      <c r="A126" s="35"/>
      <c r="B126" s="36"/>
      <c r="C126" s="226" t="s">
        <v>160</v>
      </c>
      <c r="D126" s="226" t="s">
        <v>155</v>
      </c>
      <c r="E126" s="227" t="s">
        <v>163</v>
      </c>
      <c r="F126" s="228" t="s">
        <v>164</v>
      </c>
      <c r="G126" s="229" t="s">
        <v>158</v>
      </c>
      <c r="H126" s="230">
        <v>0.80000000000000004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2.4974400000000001</v>
      </c>
      <c r="R126" s="236">
        <f>Q126*H126</f>
        <v>1.9979520000000002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159</v>
      </c>
      <c r="AT126" s="238" t="s">
        <v>155</v>
      </c>
      <c r="AU126" s="238" t="s">
        <v>160</v>
      </c>
      <c r="AY126" s="14" t="s">
        <v>153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160</v>
      </c>
      <c r="BK126" s="239">
        <f>ROUND(I126*H126,2)</f>
        <v>0</v>
      </c>
      <c r="BL126" s="14" t="s">
        <v>159</v>
      </c>
      <c r="BM126" s="238" t="s">
        <v>271</v>
      </c>
    </row>
    <row r="127" s="12" customFormat="1" ht="25.92" customHeight="1">
      <c r="A127" s="12"/>
      <c r="B127" s="210"/>
      <c r="C127" s="211"/>
      <c r="D127" s="212" t="s">
        <v>74</v>
      </c>
      <c r="E127" s="213" t="s">
        <v>183</v>
      </c>
      <c r="F127" s="213" t="s">
        <v>184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9.0000000000000006E-05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160</v>
      </c>
      <c r="AT127" s="222" t="s">
        <v>74</v>
      </c>
      <c r="AU127" s="222" t="s">
        <v>75</v>
      </c>
      <c r="AY127" s="221" t="s">
        <v>153</v>
      </c>
      <c r="BK127" s="223">
        <f>BK128</f>
        <v>0</v>
      </c>
    </row>
    <row r="128" s="12" customFormat="1" ht="22.8" customHeight="1">
      <c r="A128" s="12"/>
      <c r="B128" s="210"/>
      <c r="C128" s="211"/>
      <c r="D128" s="212" t="s">
        <v>74</v>
      </c>
      <c r="E128" s="224" t="s">
        <v>242</v>
      </c>
      <c r="F128" s="224" t="s">
        <v>243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P129</f>
        <v>0</v>
      </c>
      <c r="Q128" s="218"/>
      <c r="R128" s="219">
        <f>R129</f>
        <v>9.0000000000000006E-05</v>
      </c>
      <c r="S128" s="218"/>
      <c r="T128" s="22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160</v>
      </c>
      <c r="AT128" s="222" t="s">
        <v>74</v>
      </c>
      <c r="AU128" s="222" t="s">
        <v>82</v>
      </c>
      <c r="AY128" s="221" t="s">
        <v>153</v>
      </c>
      <c r="BK128" s="223">
        <f>BK129</f>
        <v>0</v>
      </c>
    </row>
    <row r="129" s="2" customFormat="1" ht="16.5" customHeight="1">
      <c r="A129" s="35"/>
      <c r="B129" s="36"/>
      <c r="C129" s="226" t="s">
        <v>168</v>
      </c>
      <c r="D129" s="226" t="s">
        <v>155</v>
      </c>
      <c r="E129" s="227" t="s">
        <v>272</v>
      </c>
      <c r="F129" s="228" t="s">
        <v>273</v>
      </c>
      <c r="G129" s="229" t="s">
        <v>232</v>
      </c>
      <c r="H129" s="230">
        <v>1</v>
      </c>
      <c r="I129" s="231"/>
      <c r="J129" s="232">
        <f>ROUND(I129*H129,2)</f>
        <v>0</v>
      </c>
      <c r="K129" s="233"/>
      <c r="L129" s="41"/>
      <c r="M129" s="251" t="s">
        <v>1</v>
      </c>
      <c r="N129" s="252" t="s">
        <v>41</v>
      </c>
      <c r="O129" s="253"/>
      <c r="P129" s="254">
        <f>O129*H129</f>
        <v>0</v>
      </c>
      <c r="Q129" s="254">
        <v>9.0000000000000006E-05</v>
      </c>
      <c r="R129" s="254">
        <f>Q129*H129</f>
        <v>9.0000000000000006E-05</v>
      </c>
      <c r="S129" s="254">
        <v>0</v>
      </c>
      <c r="T129" s="25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190</v>
      </c>
      <c r="AT129" s="238" t="s">
        <v>155</v>
      </c>
      <c r="AU129" s="238" t="s">
        <v>160</v>
      </c>
      <c r="AY129" s="14" t="s">
        <v>153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160</v>
      </c>
      <c r="BK129" s="239">
        <f>ROUND(I129*H129,2)</f>
        <v>0</v>
      </c>
      <c r="BL129" s="14" t="s">
        <v>190</v>
      </c>
      <c r="BM129" s="238" t="s">
        <v>274</v>
      </c>
    </row>
    <row r="130" s="2" customFormat="1" ht="6.96" customHeight="1">
      <c r="A130" s="35"/>
      <c r="B130" s="69"/>
      <c r="C130" s="70"/>
      <c r="D130" s="70"/>
      <c r="E130" s="70"/>
      <c r="F130" s="70"/>
      <c r="G130" s="70"/>
      <c r="H130" s="70"/>
      <c r="I130" s="70"/>
      <c r="J130" s="70"/>
      <c r="K130" s="70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y38y5XLctZRD7+LTyG4BEmf0EOTf56JbQ5/uNZvigl6WXtCLtkMN2HSjSEWEYfSUxzdW/+GfIJcK87XGpBcPmQ==" hashValue="PA5FTdjdU7guZXLdPjMuufyzCEr8uz+DqKzX3GVtzyj3wAeadD4PvORNlRFrhr6Cks+kMMLPFN3Ge8ty7maNeQ==" algorithmName="SHA-512" password="CC35"/>
  <autoFilter ref="C120:K12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275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ROUND((SUM(BE123:BE139)),  2)</f>
        <v>0</v>
      </c>
      <c r="G33" s="159"/>
      <c r="H33" s="159"/>
      <c r="I33" s="160">
        <v>0.20000000000000001</v>
      </c>
      <c r="J33" s="158">
        <f>ROUND(((SUM(BE123:BE139))*I33),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ROUND((SUM(BF123:BF139)),  2)</f>
        <v>0</v>
      </c>
      <c r="G34" s="159"/>
      <c r="H34" s="159"/>
      <c r="I34" s="160">
        <v>0.20000000000000001</v>
      </c>
      <c r="J34" s="158">
        <f>ROUND(((SUM(BF123:BF139))*I34),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ROUND((SUM(BG123:BG139)),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ROUND((SUM(BH123:BH139)),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ROUND((SUM(BI123:BI139)),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003 - PIESKOVISKO ČLN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J124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J125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130</v>
      </c>
      <c r="E99" s="195"/>
      <c r="F99" s="195"/>
      <c r="G99" s="195"/>
      <c r="H99" s="195"/>
      <c r="I99" s="195"/>
      <c r="J99" s="196">
        <f>J127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133</v>
      </c>
      <c r="E100" s="189"/>
      <c r="F100" s="189"/>
      <c r="G100" s="189"/>
      <c r="H100" s="189"/>
      <c r="I100" s="189"/>
      <c r="J100" s="190">
        <f>J129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134</v>
      </c>
      <c r="E101" s="195"/>
      <c r="F101" s="195"/>
      <c r="G101" s="195"/>
      <c r="H101" s="195"/>
      <c r="I101" s="195"/>
      <c r="J101" s="196">
        <f>J130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135</v>
      </c>
      <c r="E102" s="195"/>
      <c r="F102" s="195"/>
      <c r="G102" s="195"/>
      <c r="H102" s="195"/>
      <c r="I102" s="195"/>
      <c r="J102" s="196">
        <f>J133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138</v>
      </c>
      <c r="E103" s="195"/>
      <c r="F103" s="195"/>
      <c r="G103" s="195"/>
      <c r="H103" s="195"/>
      <c r="I103" s="195"/>
      <c r="J103" s="196">
        <f>J136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139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Detské ihrisko Rodinka ul. Sv. Anny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121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>003 - PIESKOVISKO ČLN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>Podolínec</v>
      </c>
      <c r="G117" s="37"/>
      <c r="H117" s="37"/>
      <c r="I117" s="29" t="s">
        <v>21</v>
      </c>
      <c r="J117" s="82" t="str">
        <f>IF(J12="","",J12)</f>
        <v>9. 3. 2023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>Mesto Podolínec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>Mgr. Michal Marhefka MBA, AA-367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8"/>
      <c r="B122" s="199"/>
      <c r="C122" s="200" t="s">
        <v>140</v>
      </c>
      <c r="D122" s="201" t="s">
        <v>60</v>
      </c>
      <c r="E122" s="201" t="s">
        <v>56</v>
      </c>
      <c r="F122" s="201" t="s">
        <v>57</v>
      </c>
      <c r="G122" s="201" t="s">
        <v>141</v>
      </c>
      <c r="H122" s="201" t="s">
        <v>142</v>
      </c>
      <c r="I122" s="201" t="s">
        <v>143</v>
      </c>
      <c r="J122" s="202" t="s">
        <v>125</v>
      </c>
      <c r="K122" s="203" t="s">
        <v>144</v>
      </c>
      <c r="L122" s="204"/>
      <c r="M122" s="103" t="s">
        <v>1</v>
      </c>
      <c r="N122" s="104" t="s">
        <v>39</v>
      </c>
      <c r="O122" s="104" t="s">
        <v>145</v>
      </c>
      <c r="P122" s="104" t="s">
        <v>146</v>
      </c>
      <c r="Q122" s="104" t="s">
        <v>147</v>
      </c>
      <c r="R122" s="104" t="s">
        <v>148</v>
      </c>
      <c r="S122" s="104" t="s">
        <v>149</v>
      </c>
      <c r="T122" s="105" t="s">
        <v>150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5"/>
      <c r="B123" s="36"/>
      <c r="C123" s="110" t="s">
        <v>126</v>
      </c>
      <c r="D123" s="37"/>
      <c r="E123" s="37"/>
      <c r="F123" s="37"/>
      <c r="G123" s="37"/>
      <c r="H123" s="37"/>
      <c r="I123" s="37"/>
      <c r="J123" s="205">
        <f>BK123</f>
        <v>0</v>
      </c>
      <c r="K123" s="37"/>
      <c r="L123" s="41"/>
      <c r="M123" s="106"/>
      <c r="N123" s="206"/>
      <c r="O123" s="107"/>
      <c r="P123" s="207">
        <f>P124+P129</f>
        <v>0</v>
      </c>
      <c r="Q123" s="107"/>
      <c r="R123" s="207">
        <f>R124+R129</f>
        <v>0.010290720000000002</v>
      </c>
      <c r="S123" s="107"/>
      <c r="T123" s="208">
        <f>T124+T129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127</v>
      </c>
      <c r="BK123" s="209">
        <f>BK124+BK129</f>
        <v>0</v>
      </c>
    </row>
    <row r="124" s="12" customFormat="1" ht="25.92" customHeight="1">
      <c r="A124" s="12"/>
      <c r="B124" s="210"/>
      <c r="C124" s="211"/>
      <c r="D124" s="212" t="s">
        <v>74</v>
      </c>
      <c r="E124" s="213" t="s">
        <v>151</v>
      </c>
      <c r="F124" s="213" t="s">
        <v>152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P125+P127</f>
        <v>0</v>
      </c>
      <c r="Q124" s="218"/>
      <c r="R124" s="219">
        <f>R125+R127</f>
        <v>0.00012</v>
      </c>
      <c r="S124" s="218"/>
      <c r="T124" s="220">
        <f>T125+T127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82</v>
      </c>
      <c r="AT124" s="222" t="s">
        <v>74</v>
      </c>
      <c r="AU124" s="222" t="s">
        <v>75</v>
      </c>
      <c r="AY124" s="221" t="s">
        <v>153</v>
      </c>
      <c r="BK124" s="223">
        <f>BK125+BK127</f>
        <v>0</v>
      </c>
    </row>
    <row r="125" s="12" customFormat="1" ht="22.8" customHeight="1">
      <c r="A125" s="12"/>
      <c r="B125" s="210"/>
      <c r="C125" s="211"/>
      <c r="D125" s="212" t="s">
        <v>74</v>
      </c>
      <c r="E125" s="224" t="s">
        <v>82</v>
      </c>
      <c r="F125" s="224" t="s">
        <v>154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P126</f>
        <v>0</v>
      </c>
      <c r="Q125" s="218"/>
      <c r="R125" s="219">
        <f>R126</f>
        <v>0</v>
      </c>
      <c r="S125" s="218"/>
      <c r="T125" s="22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82</v>
      </c>
      <c r="AT125" s="222" t="s">
        <v>74</v>
      </c>
      <c r="AU125" s="222" t="s">
        <v>82</v>
      </c>
      <c r="AY125" s="221" t="s">
        <v>153</v>
      </c>
      <c r="BK125" s="223">
        <f>BK126</f>
        <v>0</v>
      </c>
    </row>
    <row r="126" s="2" customFormat="1" ht="33" customHeight="1">
      <c r="A126" s="35"/>
      <c r="B126" s="36"/>
      <c r="C126" s="226" t="s">
        <v>166</v>
      </c>
      <c r="D126" s="226" t="s">
        <v>155</v>
      </c>
      <c r="E126" s="227" t="s">
        <v>276</v>
      </c>
      <c r="F126" s="228" t="s">
        <v>277</v>
      </c>
      <c r="G126" s="229" t="s">
        <v>158</v>
      </c>
      <c r="H126" s="230">
        <v>0.83999999999999997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159</v>
      </c>
      <c r="AT126" s="238" t="s">
        <v>155</v>
      </c>
      <c r="AU126" s="238" t="s">
        <v>160</v>
      </c>
      <c r="AY126" s="14" t="s">
        <v>153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160</v>
      </c>
      <c r="BK126" s="239">
        <f>ROUND(I126*H126,2)</f>
        <v>0</v>
      </c>
      <c r="BL126" s="14" t="s">
        <v>159</v>
      </c>
      <c r="BM126" s="238" t="s">
        <v>278</v>
      </c>
    </row>
    <row r="127" s="12" customFormat="1" ht="22.8" customHeight="1">
      <c r="A127" s="12"/>
      <c r="B127" s="210"/>
      <c r="C127" s="211"/>
      <c r="D127" s="212" t="s">
        <v>74</v>
      </c>
      <c r="E127" s="224" t="s">
        <v>160</v>
      </c>
      <c r="F127" s="224" t="s">
        <v>162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0.00012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82</v>
      </c>
      <c r="AT127" s="222" t="s">
        <v>74</v>
      </c>
      <c r="AU127" s="222" t="s">
        <v>82</v>
      </c>
      <c r="AY127" s="221" t="s">
        <v>153</v>
      </c>
      <c r="BK127" s="223">
        <f>BK128</f>
        <v>0</v>
      </c>
    </row>
    <row r="128" s="2" customFormat="1" ht="16.5" customHeight="1">
      <c r="A128" s="35"/>
      <c r="B128" s="36"/>
      <c r="C128" s="226" t="s">
        <v>208</v>
      </c>
      <c r="D128" s="226" t="s">
        <v>155</v>
      </c>
      <c r="E128" s="227" t="s">
        <v>279</v>
      </c>
      <c r="F128" s="228" t="s">
        <v>280</v>
      </c>
      <c r="G128" s="229" t="s">
        <v>171</v>
      </c>
      <c r="H128" s="230">
        <v>4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3.0000000000000001E-05</v>
      </c>
      <c r="R128" s="236">
        <f>Q128*H128</f>
        <v>0.00012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159</v>
      </c>
      <c r="AT128" s="238" t="s">
        <v>155</v>
      </c>
      <c r="AU128" s="238" t="s">
        <v>160</v>
      </c>
      <c r="AY128" s="14" t="s">
        <v>153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160</v>
      </c>
      <c r="BK128" s="239">
        <f>ROUND(I128*H128,2)</f>
        <v>0</v>
      </c>
      <c r="BL128" s="14" t="s">
        <v>159</v>
      </c>
      <c r="BM128" s="238" t="s">
        <v>281</v>
      </c>
    </row>
    <row r="129" s="12" customFormat="1" ht="25.92" customHeight="1">
      <c r="A129" s="12"/>
      <c r="B129" s="210"/>
      <c r="C129" s="211"/>
      <c r="D129" s="212" t="s">
        <v>74</v>
      </c>
      <c r="E129" s="213" t="s">
        <v>183</v>
      </c>
      <c r="F129" s="213" t="s">
        <v>184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P130+P133+P136</f>
        <v>0</v>
      </c>
      <c r="Q129" s="218"/>
      <c r="R129" s="219">
        <f>R130+R133+R136</f>
        <v>0.010170720000000001</v>
      </c>
      <c r="S129" s="218"/>
      <c r="T129" s="220">
        <f>T130+T133+T136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160</v>
      </c>
      <c r="AT129" s="222" t="s">
        <v>74</v>
      </c>
      <c r="AU129" s="222" t="s">
        <v>75</v>
      </c>
      <c r="AY129" s="221" t="s">
        <v>153</v>
      </c>
      <c r="BK129" s="223">
        <f>BK130+BK133+BK136</f>
        <v>0</v>
      </c>
    </row>
    <row r="130" s="12" customFormat="1" ht="22.8" customHeight="1">
      <c r="A130" s="12"/>
      <c r="B130" s="210"/>
      <c r="C130" s="211"/>
      <c r="D130" s="212" t="s">
        <v>74</v>
      </c>
      <c r="E130" s="224" t="s">
        <v>185</v>
      </c>
      <c r="F130" s="224" t="s">
        <v>186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SUM(P131:P132)</f>
        <v>0</v>
      </c>
      <c r="Q130" s="218"/>
      <c r="R130" s="219">
        <f>SUM(R131:R132)</f>
        <v>0.0064749999999999999</v>
      </c>
      <c r="S130" s="218"/>
      <c r="T130" s="220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160</v>
      </c>
      <c r="AT130" s="222" t="s">
        <v>74</v>
      </c>
      <c r="AU130" s="222" t="s">
        <v>82</v>
      </c>
      <c r="AY130" s="221" t="s">
        <v>153</v>
      </c>
      <c r="BK130" s="223">
        <f>SUM(BK131:BK132)</f>
        <v>0</v>
      </c>
    </row>
    <row r="131" s="2" customFormat="1" ht="24.15" customHeight="1">
      <c r="A131" s="35"/>
      <c r="B131" s="36"/>
      <c r="C131" s="226" t="s">
        <v>82</v>
      </c>
      <c r="D131" s="226" t="s">
        <v>155</v>
      </c>
      <c r="E131" s="227" t="s">
        <v>199</v>
      </c>
      <c r="F131" s="228" t="s">
        <v>200</v>
      </c>
      <c r="G131" s="229" t="s">
        <v>260</v>
      </c>
      <c r="H131" s="230">
        <v>2.5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0.0025899999999999999</v>
      </c>
      <c r="R131" s="236">
        <f>Q131*H131</f>
        <v>0.0064749999999999999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190</v>
      </c>
      <c r="AT131" s="238" t="s">
        <v>155</v>
      </c>
      <c r="AU131" s="238" t="s">
        <v>160</v>
      </c>
      <c r="AY131" s="14" t="s">
        <v>153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160</v>
      </c>
      <c r="BK131" s="239">
        <f>ROUND(I131*H131,2)</f>
        <v>0</v>
      </c>
      <c r="BL131" s="14" t="s">
        <v>190</v>
      </c>
      <c r="BM131" s="238" t="s">
        <v>282</v>
      </c>
    </row>
    <row r="132" s="2" customFormat="1" ht="24.15" customHeight="1">
      <c r="A132" s="35"/>
      <c r="B132" s="36"/>
      <c r="C132" s="226" t="s">
        <v>160</v>
      </c>
      <c r="D132" s="226" t="s">
        <v>155</v>
      </c>
      <c r="E132" s="227" t="s">
        <v>203</v>
      </c>
      <c r="F132" s="228" t="s">
        <v>204</v>
      </c>
      <c r="G132" s="229" t="s">
        <v>181</v>
      </c>
      <c r="H132" s="230">
        <v>0.5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190</v>
      </c>
      <c r="AT132" s="238" t="s">
        <v>155</v>
      </c>
      <c r="AU132" s="238" t="s">
        <v>160</v>
      </c>
      <c r="AY132" s="14" t="s">
        <v>153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160</v>
      </c>
      <c r="BK132" s="239">
        <f>ROUND(I132*H132,2)</f>
        <v>0</v>
      </c>
      <c r="BL132" s="14" t="s">
        <v>190</v>
      </c>
      <c r="BM132" s="238" t="s">
        <v>283</v>
      </c>
    </row>
    <row r="133" s="12" customFormat="1" ht="22.8" customHeight="1">
      <c r="A133" s="12"/>
      <c r="B133" s="210"/>
      <c r="C133" s="211"/>
      <c r="D133" s="212" t="s">
        <v>74</v>
      </c>
      <c r="E133" s="224" t="s">
        <v>206</v>
      </c>
      <c r="F133" s="224" t="s">
        <v>207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SUM(P134:P135)</f>
        <v>0</v>
      </c>
      <c r="Q133" s="218"/>
      <c r="R133" s="219">
        <f>SUM(R134:R135)</f>
        <v>0.0029857200000000003</v>
      </c>
      <c r="S133" s="218"/>
      <c r="T133" s="220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160</v>
      </c>
      <c r="AT133" s="222" t="s">
        <v>74</v>
      </c>
      <c r="AU133" s="222" t="s">
        <v>82</v>
      </c>
      <c r="AY133" s="221" t="s">
        <v>153</v>
      </c>
      <c r="BK133" s="223">
        <f>SUM(BK134:BK135)</f>
        <v>0</v>
      </c>
    </row>
    <row r="134" s="2" customFormat="1" ht="24.15" customHeight="1">
      <c r="A134" s="35"/>
      <c r="B134" s="36"/>
      <c r="C134" s="226" t="s">
        <v>168</v>
      </c>
      <c r="D134" s="226" t="s">
        <v>155</v>
      </c>
      <c r="E134" s="227" t="s">
        <v>209</v>
      </c>
      <c r="F134" s="228" t="s">
        <v>210</v>
      </c>
      <c r="G134" s="229" t="s">
        <v>284</v>
      </c>
      <c r="H134" s="230">
        <v>13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190</v>
      </c>
      <c r="AT134" s="238" t="s">
        <v>155</v>
      </c>
      <c r="AU134" s="238" t="s">
        <v>160</v>
      </c>
      <c r="AY134" s="14" t="s">
        <v>153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160</v>
      </c>
      <c r="BK134" s="239">
        <f>ROUND(I134*H134,2)</f>
        <v>0</v>
      </c>
      <c r="BL134" s="14" t="s">
        <v>190</v>
      </c>
      <c r="BM134" s="238" t="s">
        <v>285</v>
      </c>
    </row>
    <row r="135" s="2" customFormat="1" ht="16.5" customHeight="1">
      <c r="A135" s="35"/>
      <c r="B135" s="36"/>
      <c r="C135" s="240" t="s">
        <v>159</v>
      </c>
      <c r="D135" s="240" t="s">
        <v>193</v>
      </c>
      <c r="E135" s="241" t="s">
        <v>212</v>
      </c>
      <c r="F135" s="242" t="s">
        <v>213</v>
      </c>
      <c r="G135" s="243" t="s">
        <v>158</v>
      </c>
      <c r="H135" s="244">
        <v>0.53700000000000003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41</v>
      </c>
      <c r="O135" s="94"/>
      <c r="P135" s="236">
        <f>O135*H135</f>
        <v>0</v>
      </c>
      <c r="Q135" s="236">
        <v>0.0055599999999999998</v>
      </c>
      <c r="R135" s="236">
        <f>Q135*H135</f>
        <v>0.0029857200000000003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196</v>
      </c>
      <c r="AT135" s="238" t="s">
        <v>193</v>
      </c>
      <c r="AU135" s="238" t="s">
        <v>160</v>
      </c>
      <c r="AY135" s="14" t="s">
        <v>153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160</v>
      </c>
      <c r="BK135" s="239">
        <f>ROUND(I135*H135,2)</f>
        <v>0</v>
      </c>
      <c r="BL135" s="14" t="s">
        <v>190</v>
      </c>
      <c r="BM135" s="238" t="s">
        <v>286</v>
      </c>
    </row>
    <row r="136" s="12" customFormat="1" ht="22.8" customHeight="1">
      <c r="A136" s="12"/>
      <c r="B136" s="210"/>
      <c r="C136" s="211"/>
      <c r="D136" s="212" t="s">
        <v>74</v>
      </c>
      <c r="E136" s="224" t="s">
        <v>255</v>
      </c>
      <c r="F136" s="224" t="s">
        <v>256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SUM(P137:P139)</f>
        <v>0</v>
      </c>
      <c r="Q136" s="218"/>
      <c r="R136" s="219">
        <f>SUM(R137:R139)</f>
        <v>0.00071000000000000002</v>
      </c>
      <c r="S136" s="218"/>
      <c r="T136" s="220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160</v>
      </c>
      <c r="AT136" s="222" t="s">
        <v>74</v>
      </c>
      <c r="AU136" s="222" t="s">
        <v>82</v>
      </c>
      <c r="AY136" s="221" t="s">
        <v>153</v>
      </c>
      <c r="BK136" s="223">
        <f>SUM(BK137:BK139)</f>
        <v>0</v>
      </c>
    </row>
    <row r="137" s="2" customFormat="1" ht="16.5" customHeight="1">
      <c r="A137" s="35"/>
      <c r="B137" s="36"/>
      <c r="C137" s="226" t="s">
        <v>178</v>
      </c>
      <c r="D137" s="226" t="s">
        <v>155</v>
      </c>
      <c r="E137" s="227" t="s">
        <v>258</v>
      </c>
      <c r="F137" s="228" t="s">
        <v>259</v>
      </c>
      <c r="G137" s="229" t="s">
        <v>260</v>
      </c>
      <c r="H137" s="230">
        <v>1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0.00036999999999999999</v>
      </c>
      <c r="R137" s="236">
        <f>Q137*H137</f>
        <v>0.00036999999999999999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190</v>
      </c>
      <c r="AT137" s="238" t="s">
        <v>155</v>
      </c>
      <c r="AU137" s="238" t="s">
        <v>160</v>
      </c>
      <c r="AY137" s="14" t="s">
        <v>153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160</v>
      </c>
      <c r="BK137" s="239">
        <f>ROUND(I137*H137,2)</f>
        <v>0</v>
      </c>
      <c r="BL137" s="14" t="s">
        <v>190</v>
      </c>
      <c r="BM137" s="238" t="s">
        <v>287</v>
      </c>
    </row>
    <row r="138" s="2" customFormat="1" ht="21.75" customHeight="1">
      <c r="A138" s="35"/>
      <c r="B138" s="36"/>
      <c r="C138" s="226" t="s">
        <v>187</v>
      </c>
      <c r="D138" s="226" t="s">
        <v>155</v>
      </c>
      <c r="E138" s="227" t="s">
        <v>263</v>
      </c>
      <c r="F138" s="228" t="s">
        <v>264</v>
      </c>
      <c r="G138" s="229" t="s">
        <v>260</v>
      </c>
      <c r="H138" s="230">
        <v>1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0.00010000000000000001</v>
      </c>
      <c r="R138" s="236">
        <f>Q138*H138</f>
        <v>0.00010000000000000001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190</v>
      </c>
      <c r="AT138" s="238" t="s">
        <v>155</v>
      </c>
      <c r="AU138" s="238" t="s">
        <v>160</v>
      </c>
      <c r="AY138" s="14" t="s">
        <v>153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160</v>
      </c>
      <c r="BK138" s="239">
        <f>ROUND(I138*H138,2)</f>
        <v>0</v>
      </c>
      <c r="BL138" s="14" t="s">
        <v>190</v>
      </c>
      <c r="BM138" s="238" t="s">
        <v>288</v>
      </c>
    </row>
    <row r="139" s="2" customFormat="1" ht="16.5" customHeight="1">
      <c r="A139" s="35"/>
      <c r="B139" s="36"/>
      <c r="C139" s="226" t="s">
        <v>192</v>
      </c>
      <c r="D139" s="226" t="s">
        <v>155</v>
      </c>
      <c r="E139" s="227" t="s">
        <v>266</v>
      </c>
      <c r="F139" s="228" t="s">
        <v>267</v>
      </c>
      <c r="G139" s="229" t="s">
        <v>260</v>
      </c>
      <c r="H139" s="230">
        <v>2</v>
      </c>
      <c r="I139" s="231"/>
      <c r="J139" s="232">
        <f>ROUND(I139*H139,2)</f>
        <v>0</v>
      </c>
      <c r="K139" s="233"/>
      <c r="L139" s="41"/>
      <c r="M139" s="251" t="s">
        <v>1</v>
      </c>
      <c r="N139" s="252" t="s">
        <v>41</v>
      </c>
      <c r="O139" s="253"/>
      <c r="P139" s="254">
        <f>O139*H139</f>
        <v>0</v>
      </c>
      <c r="Q139" s="254">
        <v>0.00012</v>
      </c>
      <c r="R139" s="254">
        <f>Q139*H139</f>
        <v>0.00024000000000000001</v>
      </c>
      <c r="S139" s="254">
        <v>0</v>
      </c>
      <c r="T139" s="25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190</v>
      </c>
      <c r="AT139" s="238" t="s">
        <v>155</v>
      </c>
      <c r="AU139" s="238" t="s">
        <v>160</v>
      </c>
      <c r="AY139" s="14" t="s">
        <v>153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160</v>
      </c>
      <c r="BK139" s="239">
        <f>ROUND(I139*H139,2)</f>
        <v>0</v>
      </c>
      <c r="BL139" s="14" t="s">
        <v>190</v>
      </c>
      <c r="BM139" s="238" t="s">
        <v>289</v>
      </c>
    </row>
    <row r="140" s="2" customFormat="1" ht="6.96" customHeight="1">
      <c r="A140" s="35"/>
      <c r="B140" s="69"/>
      <c r="C140" s="70"/>
      <c r="D140" s="70"/>
      <c r="E140" s="70"/>
      <c r="F140" s="70"/>
      <c r="G140" s="70"/>
      <c r="H140" s="70"/>
      <c r="I140" s="70"/>
      <c r="J140" s="70"/>
      <c r="K140" s="70"/>
      <c r="L140" s="41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sheet="1" autoFilter="0" formatColumns="0" formatRows="0" objects="1" scenarios="1" spinCount="100000" saltValue="YGRYC1mCWNDjbNCLg9rgRKReblRSXItzAb/Q73JYDE5ExpkB+j3VZgjGTH7KrcWRKNPOGp0cBX3IRlThpKOFaw==" hashValue="CD36PKINZHCeaP11kZsIaU2hTF4lNkJvhIT9vRMIxFq3mTXJOS6ATB8xEaS/bP48zNFhL2jNHdnHgemDvRIWhQ==" algorithmName="SHA-512" password="CC35"/>
  <autoFilter ref="C122:K13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290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ROUND(J125,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ROUND((SUM(BE125:BE148)),  2)</f>
        <v>0</v>
      </c>
      <c r="G33" s="159"/>
      <c r="H33" s="159"/>
      <c r="I33" s="160">
        <v>0.20000000000000001</v>
      </c>
      <c r="J33" s="158">
        <f>ROUND(((SUM(BE125:BE148))*I33),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ROUND((SUM(BF125:BF148)),  2)</f>
        <v>0</v>
      </c>
      <c r="G34" s="159"/>
      <c r="H34" s="159"/>
      <c r="I34" s="160">
        <v>0.20000000000000001</v>
      </c>
      <c r="J34" s="158">
        <f>ROUND(((SUM(BF125:BF148))*I34),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ROUND((SUM(BG125:BG148)),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ROUND((SUM(BH125:BH148)),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ROUND((SUM(BI125:BI148)),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004 - FITDRÁHA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J125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J126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J127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130</v>
      </c>
      <c r="E99" s="195"/>
      <c r="F99" s="195"/>
      <c r="G99" s="195"/>
      <c r="H99" s="195"/>
      <c r="I99" s="195"/>
      <c r="J99" s="196">
        <f>J129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133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134</v>
      </c>
      <c r="E101" s="195"/>
      <c r="F101" s="195"/>
      <c r="G101" s="195"/>
      <c r="H101" s="195"/>
      <c r="I101" s="195"/>
      <c r="J101" s="196">
        <f>J132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135</v>
      </c>
      <c r="E102" s="195"/>
      <c r="F102" s="195"/>
      <c r="G102" s="195"/>
      <c r="H102" s="195"/>
      <c r="I102" s="195"/>
      <c r="J102" s="196">
        <f>J136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136</v>
      </c>
      <c r="E103" s="195"/>
      <c r="F103" s="195"/>
      <c r="G103" s="195"/>
      <c r="H103" s="195"/>
      <c r="I103" s="195"/>
      <c r="J103" s="196">
        <f>J139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137</v>
      </c>
      <c r="E104" s="195"/>
      <c r="F104" s="195"/>
      <c r="G104" s="195"/>
      <c r="H104" s="195"/>
      <c r="I104" s="195"/>
      <c r="J104" s="196">
        <f>J141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138</v>
      </c>
      <c r="E105" s="195"/>
      <c r="F105" s="195"/>
      <c r="G105" s="195"/>
      <c r="H105" s="195"/>
      <c r="I105" s="195"/>
      <c r="J105" s="196">
        <f>J145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71"/>
      <c r="C111" s="72"/>
      <c r="D111" s="72"/>
      <c r="E111" s="72"/>
      <c r="F111" s="72"/>
      <c r="G111" s="72"/>
      <c r="H111" s="72"/>
      <c r="I111" s="72"/>
      <c r="J111" s="72"/>
      <c r="K111" s="72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139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15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81" t="str">
        <f>E7</f>
        <v>Detské ihrisko Rodinka ul. Sv. Anny</v>
      </c>
      <c r="F115" s="29"/>
      <c r="G115" s="29"/>
      <c r="H115" s="29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121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9" t="str">
        <f>E9</f>
        <v>004 - FITDRÁHA</v>
      </c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19</v>
      </c>
      <c r="D119" s="37"/>
      <c r="E119" s="37"/>
      <c r="F119" s="24" t="str">
        <f>F12</f>
        <v>Podolínec</v>
      </c>
      <c r="G119" s="37"/>
      <c r="H119" s="37"/>
      <c r="I119" s="29" t="s">
        <v>21</v>
      </c>
      <c r="J119" s="82" t="str">
        <f>IF(J12="","",J12)</f>
        <v>9. 3. 2023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23</v>
      </c>
      <c r="D121" s="37"/>
      <c r="E121" s="37"/>
      <c r="F121" s="24" t="str">
        <f>E15</f>
        <v>Mesto Podolínec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5.6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32</v>
      </c>
      <c r="J122" s="33" t="str">
        <f>E24</f>
        <v>Mgr. Michal Marhefka MBA, AA-367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8"/>
      <c r="B124" s="199"/>
      <c r="C124" s="200" t="s">
        <v>140</v>
      </c>
      <c r="D124" s="201" t="s">
        <v>60</v>
      </c>
      <c r="E124" s="201" t="s">
        <v>56</v>
      </c>
      <c r="F124" s="201" t="s">
        <v>57</v>
      </c>
      <c r="G124" s="201" t="s">
        <v>141</v>
      </c>
      <c r="H124" s="201" t="s">
        <v>142</v>
      </c>
      <c r="I124" s="201" t="s">
        <v>143</v>
      </c>
      <c r="J124" s="202" t="s">
        <v>125</v>
      </c>
      <c r="K124" s="203" t="s">
        <v>144</v>
      </c>
      <c r="L124" s="204"/>
      <c r="M124" s="103" t="s">
        <v>1</v>
      </c>
      <c r="N124" s="104" t="s">
        <v>39</v>
      </c>
      <c r="O124" s="104" t="s">
        <v>145</v>
      </c>
      <c r="P124" s="104" t="s">
        <v>146</v>
      </c>
      <c r="Q124" s="104" t="s">
        <v>147</v>
      </c>
      <c r="R124" s="104" t="s">
        <v>148</v>
      </c>
      <c r="S124" s="104" t="s">
        <v>149</v>
      </c>
      <c r="T124" s="105" t="s">
        <v>150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5"/>
      <c r="B125" s="36"/>
      <c r="C125" s="110" t="s">
        <v>126</v>
      </c>
      <c r="D125" s="37"/>
      <c r="E125" s="37"/>
      <c r="F125" s="37"/>
      <c r="G125" s="37"/>
      <c r="H125" s="37"/>
      <c r="I125" s="37"/>
      <c r="J125" s="205">
        <f>BK125</f>
        <v>0</v>
      </c>
      <c r="K125" s="37"/>
      <c r="L125" s="41"/>
      <c r="M125" s="106"/>
      <c r="N125" s="206"/>
      <c r="O125" s="107"/>
      <c r="P125" s="207">
        <f>P126+P131</f>
        <v>0</v>
      </c>
      <c r="Q125" s="107"/>
      <c r="R125" s="207">
        <f>R126+R131</f>
        <v>6.2713146000000011</v>
      </c>
      <c r="S125" s="107"/>
      <c r="T125" s="208">
        <f>T126+T131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127</v>
      </c>
      <c r="BK125" s="209">
        <f>BK126+BK131</f>
        <v>0</v>
      </c>
    </row>
    <row r="126" s="12" customFormat="1" ht="25.92" customHeight="1">
      <c r="A126" s="12"/>
      <c r="B126" s="210"/>
      <c r="C126" s="211"/>
      <c r="D126" s="212" t="s">
        <v>74</v>
      </c>
      <c r="E126" s="213" t="s">
        <v>151</v>
      </c>
      <c r="F126" s="213" t="s">
        <v>152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P127+P129</f>
        <v>0</v>
      </c>
      <c r="Q126" s="218"/>
      <c r="R126" s="219">
        <f>R127+R129</f>
        <v>6.2436000000000007</v>
      </c>
      <c r="S126" s="218"/>
      <c r="T126" s="220">
        <f>T127+T129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82</v>
      </c>
      <c r="AT126" s="222" t="s">
        <v>74</v>
      </c>
      <c r="AU126" s="222" t="s">
        <v>75</v>
      </c>
      <c r="AY126" s="221" t="s">
        <v>153</v>
      </c>
      <c r="BK126" s="223">
        <f>BK127+BK129</f>
        <v>0</v>
      </c>
    </row>
    <row r="127" s="12" customFormat="1" ht="22.8" customHeight="1">
      <c r="A127" s="12"/>
      <c r="B127" s="210"/>
      <c r="C127" s="211"/>
      <c r="D127" s="212" t="s">
        <v>74</v>
      </c>
      <c r="E127" s="224" t="s">
        <v>82</v>
      </c>
      <c r="F127" s="224" t="s">
        <v>154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0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82</v>
      </c>
      <c r="AT127" s="222" t="s">
        <v>74</v>
      </c>
      <c r="AU127" s="222" t="s">
        <v>82</v>
      </c>
      <c r="AY127" s="221" t="s">
        <v>153</v>
      </c>
      <c r="BK127" s="223">
        <f>BK128</f>
        <v>0</v>
      </c>
    </row>
    <row r="128" s="2" customFormat="1" ht="21.75" customHeight="1">
      <c r="A128" s="35"/>
      <c r="B128" s="36"/>
      <c r="C128" s="226" t="s">
        <v>82</v>
      </c>
      <c r="D128" s="226" t="s">
        <v>155</v>
      </c>
      <c r="E128" s="227" t="s">
        <v>156</v>
      </c>
      <c r="F128" s="228" t="s">
        <v>157</v>
      </c>
      <c r="G128" s="229" t="s">
        <v>158</v>
      </c>
      <c r="H128" s="230">
        <v>2.5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159</v>
      </c>
      <c r="AT128" s="238" t="s">
        <v>155</v>
      </c>
      <c r="AU128" s="238" t="s">
        <v>160</v>
      </c>
      <c r="AY128" s="14" t="s">
        <v>153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160</v>
      </c>
      <c r="BK128" s="239">
        <f>ROUND(I128*H128,2)</f>
        <v>0</v>
      </c>
      <c r="BL128" s="14" t="s">
        <v>159</v>
      </c>
      <c r="BM128" s="238" t="s">
        <v>291</v>
      </c>
    </row>
    <row r="129" s="12" customFormat="1" ht="22.8" customHeight="1">
      <c r="A129" s="12"/>
      <c r="B129" s="210"/>
      <c r="C129" s="211"/>
      <c r="D129" s="212" t="s">
        <v>74</v>
      </c>
      <c r="E129" s="224" t="s">
        <v>160</v>
      </c>
      <c r="F129" s="224" t="s">
        <v>162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P130</f>
        <v>0</v>
      </c>
      <c r="Q129" s="218"/>
      <c r="R129" s="219">
        <f>R130</f>
        <v>6.2436000000000007</v>
      </c>
      <c r="S129" s="218"/>
      <c r="T129" s="22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82</v>
      </c>
      <c r="AT129" s="222" t="s">
        <v>74</v>
      </c>
      <c r="AU129" s="222" t="s">
        <v>82</v>
      </c>
      <c r="AY129" s="221" t="s">
        <v>153</v>
      </c>
      <c r="BK129" s="223">
        <f>BK130</f>
        <v>0</v>
      </c>
    </row>
    <row r="130" s="2" customFormat="1" ht="16.5" customHeight="1">
      <c r="A130" s="35"/>
      <c r="B130" s="36"/>
      <c r="C130" s="226" t="s">
        <v>160</v>
      </c>
      <c r="D130" s="226" t="s">
        <v>155</v>
      </c>
      <c r="E130" s="227" t="s">
        <v>163</v>
      </c>
      <c r="F130" s="228" t="s">
        <v>164</v>
      </c>
      <c r="G130" s="229" t="s">
        <v>158</v>
      </c>
      <c r="H130" s="230">
        <v>2.5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2.4974400000000001</v>
      </c>
      <c r="R130" s="236">
        <f>Q130*H130</f>
        <v>6.2436000000000007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159</v>
      </c>
      <c r="AT130" s="238" t="s">
        <v>155</v>
      </c>
      <c r="AU130" s="238" t="s">
        <v>160</v>
      </c>
      <c r="AY130" s="14" t="s">
        <v>153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160</v>
      </c>
      <c r="BK130" s="239">
        <f>ROUND(I130*H130,2)</f>
        <v>0</v>
      </c>
      <c r="BL130" s="14" t="s">
        <v>159</v>
      </c>
      <c r="BM130" s="238" t="s">
        <v>292</v>
      </c>
    </row>
    <row r="131" s="12" customFormat="1" ht="25.92" customHeight="1">
      <c r="A131" s="12"/>
      <c r="B131" s="210"/>
      <c r="C131" s="211"/>
      <c r="D131" s="212" t="s">
        <v>74</v>
      </c>
      <c r="E131" s="213" t="s">
        <v>183</v>
      </c>
      <c r="F131" s="213" t="s">
        <v>184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P132+P136+P139+P141+P145</f>
        <v>0</v>
      </c>
      <c r="Q131" s="218"/>
      <c r="R131" s="219">
        <f>R132+R136+R139+R141+R145</f>
        <v>0.027714600000000006</v>
      </c>
      <c r="S131" s="218"/>
      <c r="T131" s="220">
        <f>T132+T136+T139+T141+T145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160</v>
      </c>
      <c r="AT131" s="222" t="s">
        <v>74</v>
      </c>
      <c r="AU131" s="222" t="s">
        <v>75</v>
      </c>
      <c r="AY131" s="221" t="s">
        <v>153</v>
      </c>
      <c r="BK131" s="223">
        <f>BK132+BK136+BK139+BK141+BK145</f>
        <v>0</v>
      </c>
    </row>
    <row r="132" s="12" customFormat="1" ht="22.8" customHeight="1">
      <c r="A132" s="12"/>
      <c r="B132" s="210"/>
      <c r="C132" s="211"/>
      <c r="D132" s="212" t="s">
        <v>74</v>
      </c>
      <c r="E132" s="224" t="s">
        <v>185</v>
      </c>
      <c r="F132" s="224" t="s">
        <v>186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SUM(P133:P135)</f>
        <v>0</v>
      </c>
      <c r="Q132" s="218"/>
      <c r="R132" s="219">
        <f>SUM(R133:R135)</f>
        <v>0.0062001600000000006</v>
      </c>
      <c r="S132" s="218"/>
      <c r="T132" s="220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160</v>
      </c>
      <c r="AT132" s="222" t="s">
        <v>74</v>
      </c>
      <c r="AU132" s="222" t="s">
        <v>82</v>
      </c>
      <c r="AY132" s="221" t="s">
        <v>153</v>
      </c>
      <c r="BK132" s="223">
        <f>SUM(BK133:BK135)</f>
        <v>0</v>
      </c>
    </row>
    <row r="133" s="2" customFormat="1" ht="16.5" customHeight="1">
      <c r="A133" s="35"/>
      <c r="B133" s="36"/>
      <c r="C133" s="240" t="s">
        <v>192</v>
      </c>
      <c r="D133" s="240" t="s">
        <v>193</v>
      </c>
      <c r="E133" s="241" t="s">
        <v>194</v>
      </c>
      <c r="F133" s="242" t="s">
        <v>195</v>
      </c>
      <c r="G133" s="243" t="s">
        <v>158</v>
      </c>
      <c r="H133" s="244">
        <v>0.10000000000000001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41</v>
      </c>
      <c r="O133" s="94"/>
      <c r="P133" s="236">
        <f>O133*H133</f>
        <v>0</v>
      </c>
      <c r="Q133" s="236">
        <v>0.0044000000000000003</v>
      </c>
      <c r="R133" s="236">
        <f>Q133*H133</f>
        <v>0.00044000000000000007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196</v>
      </c>
      <c r="AT133" s="238" t="s">
        <v>193</v>
      </c>
      <c r="AU133" s="238" t="s">
        <v>160</v>
      </c>
      <c r="AY133" s="14" t="s">
        <v>153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160</v>
      </c>
      <c r="BK133" s="239">
        <f>ROUND(I133*H133,2)</f>
        <v>0</v>
      </c>
      <c r="BL133" s="14" t="s">
        <v>190</v>
      </c>
      <c r="BM133" s="238" t="s">
        <v>293</v>
      </c>
    </row>
    <row r="134" s="2" customFormat="1" ht="24.15" customHeight="1">
      <c r="A134" s="35"/>
      <c r="B134" s="36"/>
      <c r="C134" s="226" t="s">
        <v>208</v>
      </c>
      <c r="D134" s="226" t="s">
        <v>155</v>
      </c>
      <c r="E134" s="227" t="s">
        <v>199</v>
      </c>
      <c r="F134" s="228" t="s">
        <v>200</v>
      </c>
      <c r="G134" s="229" t="s">
        <v>158</v>
      </c>
      <c r="H134" s="230">
        <v>2.2240000000000002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0.0025899999999999999</v>
      </c>
      <c r="R134" s="236">
        <f>Q134*H134</f>
        <v>0.0057601600000000003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190</v>
      </c>
      <c r="AT134" s="238" t="s">
        <v>155</v>
      </c>
      <c r="AU134" s="238" t="s">
        <v>160</v>
      </c>
      <c r="AY134" s="14" t="s">
        <v>153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160</v>
      </c>
      <c r="BK134" s="239">
        <f>ROUND(I134*H134,2)</f>
        <v>0</v>
      </c>
      <c r="BL134" s="14" t="s">
        <v>190</v>
      </c>
      <c r="BM134" s="238" t="s">
        <v>294</v>
      </c>
    </row>
    <row r="135" s="2" customFormat="1" ht="24.15" customHeight="1">
      <c r="A135" s="35"/>
      <c r="B135" s="36"/>
      <c r="C135" s="226" t="s">
        <v>166</v>
      </c>
      <c r="D135" s="226" t="s">
        <v>155</v>
      </c>
      <c r="E135" s="227" t="s">
        <v>203</v>
      </c>
      <c r="F135" s="228" t="s">
        <v>204</v>
      </c>
      <c r="G135" s="229" t="s">
        <v>181</v>
      </c>
      <c r="H135" s="230">
        <v>2.5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190</v>
      </c>
      <c r="AT135" s="238" t="s">
        <v>155</v>
      </c>
      <c r="AU135" s="238" t="s">
        <v>160</v>
      </c>
      <c r="AY135" s="14" t="s">
        <v>153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160</v>
      </c>
      <c r="BK135" s="239">
        <f>ROUND(I135*H135,2)</f>
        <v>0</v>
      </c>
      <c r="BL135" s="14" t="s">
        <v>190</v>
      </c>
      <c r="BM135" s="238" t="s">
        <v>295</v>
      </c>
    </row>
    <row r="136" s="12" customFormat="1" ht="22.8" customHeight="1">
      <c r="A136" s="12"/>
      <c r="B136" s="210"/>
      <c r="C136" s="211"/>
      <c r="D136" s="212" t="s">
        <v>74</v>
      </c>
      <c r="E136" s="224" t="s">
        <v>206</v>
      </c>
      <c r="F136" s="224" t="s">
        <v>207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SUM(P137:P138)</f>
        <v>0</v>
      </c>
      <c r="Q136" s="218"/>
      <c r="R136" s="219">
        <f>SUM(R137:R138)</f>
        <v>0.01236544</v>
      </c>
      <c r="S136" s="218"/>
      <c r="T136" s="220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160</v>
      </c>
      <c r="AT136" s="222" t="s">
        <v>74</v>
      </c>
      <c r="AU136" s="222" t="s">
        <v>82</v>
      </c>
      <c r="AY136" s="221" t="s">
        <v>153</v>
      </c>
      <c r="BK136" s="223">
        <f>SUM(BK137:BK138)</f>
        <v>0</v>
      </c>
    </row>
    <row r="137" s="2" customFormat="1" ht="24.15" customHeight="1">
      <c r="A137" s="35"/>
      <c r="B137" s="36"/>
      <c r="C137" s="226" t="s">
        <v>198</v>
      </c>
      <c r="D137" s="226" t="s">
        <v>155</v>
      </c>
      <c r="E137" s="227" t="s">
        <v>209</v>
      </c>
      <c r="F137" s="228" t="s">
        <v>210</v>
      </c>
      <c r="G137" s="229" t="s">
        <v>284</v>
      </c>
      <c r="H137" s="230">
        <v>106.2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190</v>
      </c>
      <c r="AT137" s="238" t="s">
        <v>155</v>
      </c>
      <c r="AU137" s="238" t="s">
        <v>160</v>
      </c>
      <c r="AY137" s="14" t="s">
        <v>153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160</v>
      </c>
      <c r="BK137" s="239">
        <f>ROUND(I137*H137,2)</f>
        <v>0</v>
      </c>
      <c r="BL137" s="14" t="s">
        <v>190</v>
      </c>
      <c r="BM137" s="238" t="s">
        <v>296</v>
      </c>
    </row>
    <row r="138" s="2" customFormat="1" ht="16.5" customHeight="1">
      <c r="A138" s="35"/>
      <c r="B138" s="36"/>
      <c r="C138" s="240" t="s">
        <v>202</v>
      </c>
      <c r="D138" s="240" t="s">
        <v>193</v>
      </c>
      <c r="E138" s="241" t="s">
        <v>212</v>
      </c>
      <c r="F138" s="242" t="s">
        <v>213</v>
      </c>
      <c r="G138" s="243" t="s">
        <v>158</v>
      </c>
      <c r="H138" s="244">
        <v>2.2240000000000002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41</v>
      </c>
      <c r="O138" s="94"/>
      <c r="P138" s="236">
        <f>O138*H138</f>
        <v>0</v>
      </c>
      <c r="Q138" s="236">
        <v>0.0055599999999999998</v>
      </c>
      <c r="R138" s="236">
        <f>Q138*H138</f>
        <v>0.01236544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196</v>
      </c>
      <c r="AT138" s="238" t="s">
        <v>193</v>
      </c>
      <c r="AU138" s="238" t="s">
        <v>160</v>
      </c>
      <c r="AY138" s="14" t="s">
        <v>153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160</v>
      </c>
      <c r="BK138" s="239">
        <f>ROUND(I138*H138,2)</f>
        <v>0</v>
      </c>
      <c r="BL138" s="14" t="s">
        <v>190</v>
      </c>
      <c r="BM138" s="238" t="s">
        <v>297</v>
      </c>
    </row>
    <row r="139" s="12" customFormat="1" ht="22.8" customHeight="1">
      <c r="A139" s="12"/>
      <c r="B139" s="210"/>
      <c r="C139" s="211"/>
      <c r="D139" s="212" t="s">
        <v>74</v>
      </c>
      <c r="E139" s="224" t="s">
        <v>215</v>
      </c>
      <c r="F139" s="224" t="s">
        <v>216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P140</f>
        <v>0</v>
      </c>
      <c r="Q139" s="218"/>
      <c r="R139" s="219">
        <f>R140</f>
        <v>5.0000000000000002E-05</v>
      </c>
      <c r="S139" s="218"/>
      <c r="T139" s="22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160</v>
      </c>
      <c r="AT139" s="222" t="s">
        <v>74</v>
      </c>
      <c r="AU139" s="222" t="s">
        <v>82</v>
      </c>
      <c r="AY139" s="221" t="s">
        <v>153</v>
      </c>
      <c r="BK139" s="223">
        <f>BK140</f>
        <v>0</v>
      </c>
    </row>
    <row r="140" s="2" customFormat="1" ht="16.5" customHeight="1">
      <c r="A140" s="35"/>
      <c r="B140" s="36"/>
      <c r="C140" s="226" t="s">
        <v>221</v>
      </c>
      <c r="D140" s="226" t="s">
        <v>155</v>
      </c>
      <c r="E140" s="227" t="s">
        <v>226</v>
      </c>
      <c r="F140" s="228" t="s">
        <v>227</v>
      </c>
      <c r="G140" s="229" t="s">
        <v>171</v>
      </c>
      <c r="H140" s="230">
        <v>1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5.0000000000000002E-05</v>
      </c>
      <c r="R140" s="236">
        <f>Q140*H140</f>
        <v>5.0000000000000002E-05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190</v>
      </c>
      <c r="AT140" s="238" t="s">
        <v>155</v>
      </c>
      <c r="AU140" s="238" t="s">
        <v>160</v>
      </c>
      <c r="AY140" s="14" t="s">
        <v>153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160</v>
      </c>
      <c r="BK140" s="239">
        <f>ROUND(I140*H140,2)</f>
        <v>0</v>
      </c>
      <c r="BL140" s="14" t="s">
        <v>190</v>
      </c>
      <c r="BM140" s="238" t="s">
        <v>298</v>
      </c>
    </row>
    <row r="141" s="12" customFormat="1" ht="22.8" customHeight="1">
      <c r="A141" s="12"/>
      <c r="B141" s="210"/>
      <c r="C141" s="211"/>
      <c r="D141" s="212" t="s">
        <v>74</v>
      </c>
      <c r="E141" s="224" t="s">
        <v>242</v>
      </c>
      <c r="F141" s="224" t="s">
        <v>243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SUM(P142:P144)</f>
        <v>0</v>
      </c>
      <c r="Q141" s="218"/>
      <c r="R141" s="219">
        <f>SUM(R142:R144)</f>
        <v>0.004808999999999999</v>
      </c>
      <c r="S141" s="218"/>
      <c r="T141" s="220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160</v>
      </c>
      <c r="AT141" s="222" t="s">
        <v>74</v>
      </c>
      <c r="AU141" s="222" t="s">
        <v>82</v>
      </c>
      <c r="AY141" s="221" t="s">
        <v>153</v>
      </c>
      <c r="BK141" s="223">
        <f>SUM(BK142:BK144)</f>
        <v>0</v>
      </c>
    </row>
    <row r="142" s="2" customFormat="1" ht="16.5" customHeight="1">
      <c r="A142" s="35"/>
      <c r="B142" s="36"/>
      <c r="C142" s="226" t="s">
        <v>251</v>
      </c>
      <c r="D142" s="226" t="s">
        <v>155</v>
      </c>
      <c r="E142" s="227" t="s">
        <v>244</v>
      </c>
      <c r="F142" s="228" t="s">
        <v>299</v>
      </c>
      <c r="G142" s="229" t="s">
        <v>232</v>
      </c>
      <c r="H142" s="230">
        <v>7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5.0000000000000002E-05</v>
      </c>
      <c r="R142" s="236">
        <f>Q142*H142</f>
        <v>0.00035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190</v>
      </c>
      <c r="AT142" s="238" t="s">
        <v>155</v>
      </c>
      <c r="AU142" s="238" t="s">
        <v>160</v>
      </c>
      <c r="AY142" s="14" t="s">
        <v>153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160</v>
      </c>
      <c r="BK142" s="239">
        <f>ROUND(I142*H142,2)</f>
        <v>0</v>
      </c>
      <c r="BL142" s="14" t="s">
        <v>190</v>
      </c>
      <c r="BM142" s="238" t="s">
        <v>300</v>
      </c>
    </row>
    <row r="143" s="2" customFormat="1" ht="16.5" customHeight="1">
      <c r="A143" s="35"/>
      <c r="B143" s="36"/>
      <c r="C143" s="226" t="s">
        <v>262</v>
      </c>
      <c r="D143" s="226" t="s">
        <v>155</v>
      </c>
      <c r="E143" s="227" t="s">
        <v>248</v>
      </c>
      <c r="F143" s="228" t="s">
        <v>301</v>
      </c>
      <c r="G143" s="229" t="s">
        <v>232</v>
      </c>
      <c r="H143" s="230">
        <v>63.700000000000003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6.9999999999999994E-05</v>
      </c>
      <c r="R143" s="236">
        <f>Q143*H143</f>
        <v>0.0044589999999999994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190</v>
      </c>
      <c r="AT143" s="238" t="s">
        <v>155</v>
      </c>
      <c r="AU143" s="238" t="s">
        <v>160</v>
      </c>
      <c r="AY143" s="14" t="s">
        <v>153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160</v>
      </c>
      <c r="BK143" s="239">
        <f>ROUND(I143*H143,2)</f>
        <v>0</v>
      </c>
      <c r="BL143" s="14" t="s">
        <v>190</v>
      </c>
      <c r="BM143" s="238" t="s">
        <v>302</v>
      </c>
    </row>
    <row r="144" s="2" customFormat="1" ht="24.15" customHeight="1">
      <c r="A144" s="35"/>
      <c r="B144" s="36"/>
      <c r="C144" s="226" t="s">
        <v>7</v>
      </c>
      <c r="D144" s="226" t="s">
        <v>155</v>
      </c>
      <c r="E144" s="227" t="s">
        <v>252</v>
      </c>
      <c r="F144" s="228" t="s">
        <v>253</v>
      </c>
      <c r="G144" s="229" t="s">
        <v>181</v>
      </c>
      <c r="H144" s="230">
        <v>0.10000000000000001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190</v>
      </c>
      <c r="AT144" s="238" t="s">
        <v>155</v>
      </c>
      <c r="AU144" s="238" t="s">
        <v>160</v>
      </c>
      <c r="AY144" s="14" t="s">
        <v>153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160</v>
      </c>
      <c r="BK144" s="239">
        <f>ROUND(I144*H144,2)</f>
        <v>0</v>
      </c>
      <c r="BL144" s="14" t="s">
        <v>190</v>
      </c>
      <c r="BM144" s="238" t="s">
        <v>303</v>
      </c>
    </row>
    <row r="145" s="12" customFormat="1" ht="22.8" customHeight="1">
      <c r="A145" s="12"/>
      <c r="B145" s="210"/>
      <c r="C145" s="211"/>
      <c r="D145" s="212" t="s">
        <v>74</v>
      </c>
      <c r="E145" s="224" t="s">
        <v>255</v>
      </c>
      <c r="F145" s="224" t="s">
        <v>256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SUM(P146:P148)</f>
        <v>0</v>
      </c>
      <c r="Q145" s="218"/>
      <c r="R145" s="219">
        <f>SUM(R146:R148)</f>
        <v>0.0042900000000000004</v>
      </c>
      <c r="S145" s="218"/>
      <c r="T145" s="220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160</v>
      </c>
      <c r="AT145" s="222" t="s">
        <v>74</v>
      </c>
      <c r="AU145" s="222" t="s">
        <v>82</v>
      </c>
      <c r="AY145" s="221" t="s">
        <v>153</v>
      </c>
      <c r="BK145" s="223">
        <f>SUM(BK146:BK148)</f>
        <v>0</v>
      </c>
    </row>
    <row r="146" s="2" customFormat="1" ht="16.5" customHeight="1">
      <c r="A146" s="35"/>
      <c r="B146" s="36"/>
      <c r="C146" s="226" t="s">
        <v>257</v>
      </c>
      <c r="D146" s="226" t="s">
        <v>155</v>
      </c>
      <c r="E146" s="227" t="s">
        <v>258</v>
      </c>
      <c r="F146" s="228" t="s">
        <v>259</v>
      </c>
      <c r="G146" s="229" t="s">
        <v>260</v>
      </c>
      <c r="H146" s="230">
        <v>7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41</v>
      </c>
      <c r="O146" s="94"/>
      <c r="P146" s="236">
        <f>O146*H146</f>
        <v>0</v>
      </c>
      <c r="Q146" s="236">
        <v>0.00036999999999999999</v>
      </c>
      <c r="R146" s="236">
        <f>Q146*H146</f>
        <v>0.0025899999999999999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190</v>
      </c>
      <c r="AT146" s="238" t="s">
        <v>155</v>
      </c>
      <c r="AU146" s="238" t="s">
        <v>160</v>
      </c>
      <c r="AY146" s="14" t="s">
        <v>153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160</v>
      </c>
      <c r="BK146" s="239">
        <f>ROUND(I146*H146,2)</f>
        <v>0</v>
      </c>
      <c r="BL146" s="14" t="s">
        <v>190</v>
      </c>
      <c r="BM146" s="238" t="s">
        <v>304</v>
      </c>
    </row>
    <row r="147" s="2" customFormat="1" ht="21.75" customHeight="1">
      <c r="A147" s="35"/>
      <c r="B147" s="36"/>
      <c r="C147" s="226" t="s">
        <v>234</v>
      </c>
      <c r="D147" s="226" t="s">
        <v>155</v>
      </c>
      <c r="E147" s="227" t="s">
        <v>263</v>
      </c>
      <c r="F147" s="228" t="s">
        <v>264</v>
      </c>
      <c r="G147" s="229" t="s">
        <v>260</v>
      </c>
      <c r="H147" s="230">
        <v>5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0.00010000000000000001</v>
      </c>
      <c r="R147" s="236">
        <f>Q147*H147</f>
        <v>0.00050000000000000001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190</v>
      </c>
      <c r="AT147" s="238" t="s">
        <v>155</v>
      </c>
      <c r="AU147" s="238" t="s">
        <v>160</v>
      </c>
      <c r="AY147" s="14" t="s">
        <v>153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160</v>
      </c>
      <c r="BK147" s="239">
        <f>ROUND(I147*H147,2)</f>
        <v>0</v>
      </c>
      <c r="BL147" s="14" t="s">
        <v>190</v>
      </c>
      <c r="BM147" s="238" t="s">
        <v>305</v>
      </c>
    </row>
    <row r="148" s="2" customFormat="1" ht="16.5" customHeight="1">
      <c r="A148" s="35"/>
      <c r="B148" s="36"/>
      <c r="C148" s="226" t="s">
        <v>238</v>
      </c>
      <c r="D148" s="226" t="s">
        <v>155</v>
      </c>
      <c r="E148" s="227" t="s">
        <v>266</v>
      </c>
      <c r="F148" s="228" t="s">
        <v>267</v>
      </c>
      <c r="G148" s="229" t="s">
        <v>260</v>
      </c>
      <c r="H148" s="230">
        <v>10</v>
      </c>
      <c r="I148" s="231"/>
      <c r="J148" s="232">
        <f>ROUND(I148*H148,2)</f>
        <v>0</v>
      </c>
      <c r="K148" s="233"/>
      <c r="L148" s="41"/>
      <c r="M148" s="251" t="s">
        <v>1</v>
      </c>
      <c r="N148" s="252" t="s">
        <v>41</v>
      </c>
      <c r="O148" s="253"/>
      <c r="P148" s="254">
        <f>O148*H148</f>
        <v>0</v>
      </c>
      <c r="Q148" s="254">
        <v>0.00012</v>
      </c>
      <c r="R148" s="254">
        <f>Q148*H148</f>
        <v>0.0012000000000000001</v>
      </c>
      <c r="S148" s="254">
        <v>0</v>
      </c>
      <c r="T148" s="25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190</v>
      </c>
      <c r="AT148" s="238" t="s">
        <v>155</v>
      </c>
      <c r="AU148" s="238" t="s">
        <v>160</v>
      </c>
      <c r="AY148" s="14" t="s">
        <v>153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160</v>
      </c>
      <c r="BK148" s="239">
        <f>ROUND(I148*H148,2)</f>
        <v>0</v>
      </c>
      <c r="BL148" s="14" t="s">
        <v>190</v>
      </c>
      <c r="BM148" s="238" t="s">
        <v>306</v>
      </c>
    </row>
    <row r="149" s="2" customFormat="1" ht="6.96" customHeight="1">
      <c r="A149" s="35"/>
      <c r="B149" s="69"/>
      <c r="C149" s="70"/>
      <c r="D149" s="70"/>
      <c r="E149" s="70"/>
      <c r="F149" s="70"/>
      <c r="G149" s="70"/>
      <c r="H149" s="70"/>
      <c r="I149" s="70"/>
      <c r="J149" s="70"/>
      <c r="K149" s="70"/>
      <c r="L149" s="41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sheet="1" autoFilter="0" formatColumns="0" formatRows="0" objects="1" scenarios="1" spinCount="100000" saltValue="YTf04iCEG4aAysszUzTORXSAitg555Irwq/Fb+yo6jaX0en2ZjZ81BaU+NlZcV2++pEkPxti2c5vQU7iAQX4jg==" hashValue="u32LUu79COueHHhPspDU6RZCr+P3e6KLqkFvSqsPAs5VDRXazpSUqQqK869lrwhad5IX5gC0AwhmOT2aiWZaug==" algorithmName="SHA-512" password="CC35"/>
  <autoFilter ref="C124:K14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307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ROUND(J125,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ROUND((SUM(BE125:BE147)),  2)</f>
        <v>0</v>
      </c>
      <c r="G33" s="159"/>
      <c r="H33" s="159"/>
      <c r="I33" s="160">
        <v>0.20000000000000001</v>
      </c>
      <c r="J33" s="158">
        <f>ROUND(((SUM(BE125:BE147))*I33),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ROUND((SUM(BF125:BF147)),  2)</f>
        <v>0</v>
      </c>
      <c r="G34" s="159"/>
      <c r="H34" s="159"/>
      <c r="I34" s="160">
        <v>0.20000000000000001</v>
      </c>
      <c r="J34" s="158">
        <f>ROUND(((SUM(BF125:BF147))*I34),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ROUND((SUM(BG125:BG147)),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ROUND((SUM(BH125:BH147)),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ROUND((SUM(BI125:BI147)),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005 - REŤAZOVÉ HOJDAČKY PERE 4 DETI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J125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J126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J127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130</v>
      </c>
      <c r="E99" s="195"/>
      <c r="F99" s="195"/>
      <c r="G99" s="195"/>
      <c r="H99" s="195"/>
      <c r="I99" s="195"/>
      <c r="J99" s="196">
        <f>J129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133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134</v>
      </c>
      <c r="E101" s="195"/>
      <c r="F101" s="195"/>
      <c r="G101" s="195"/>
      <c r="H101" s="195"/>
      <c r="I101" s="195"/>
      <c r="J101" s="196">
        <f>J132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135</v>
      </c>
      <c r="E102" s="195"/>
      <c r="F102" s="195"/>
      <c r="G102" s="195"/>
      <c r="H102" s="195"/>
      <c r="I102" s="195"/>
      <c r="J102" s="196">
        <f>J135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136</v>
      </c>
      <c r="E103" s="195"/>
      <c r="F103" s="195"/>
      <c r="G103" s="195"/>
      <c r="H103" s="195"/>
      <c r="I103" s="195"/>
      <c r="J103" s="196">
        <f>J138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137</v>
      </c>
      <c r="E104" s="195"/>
      <c r="F104" s="195"/>
      <c r="G104" s="195"/>
      <c r="H104" s="195"/>
      <c r="I104" s="195"/>
      <c r="J104" s="196">
        <f>J140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138</v>
      </c>
      <c r="E105" s="195"/>
      <c r="F105" s="195"/>
      <c r="G105" s="195"/>
      <c r="H105" s="195"/>
      <c r="I105" s="195"/>
      <c r="J105" s="196">
        <f>J144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71"/>
      <c r="C111" s="72"/>
      <c r="D111" s="72"/>
      <c r="E111" s="72"/>
      <c r="F111" s="72"/>
      <c r="G111" s="72"/>
      <c r="H111" s="72"/>
      <c r="I111" s="72"/>
      <c r="J111" s="72"/>
      <c r="K111" s="72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139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15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81" t="str">
        <f>E7</f>
        <v>Detské ihrisko Rodinka ul. Sv. Anny</v>
      </c>
      <c r="F115" s="29"/>
      <c r="G115" s="29"/>
      <c r="H115" s="29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121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9" t="str">
        <f>E9</f>
        <v>005 - REŤAZOVÉ HOJDAČKY PERE 4 DETI</v>
      </c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19</v>
      </c>
      <c r="D119" s="37"/>
      <c r="E119" s="37"/>
      <c r="F119" s="24" t="str">
        <f>F12</f>
        <v>Podolínec</v>
      </c>
      <c r="G119" s="37"/>
      <c r="H119" s="37"/>
      <c r="I119" s="29" t="s">
        <v>21</v>
      </c>
      <c r="J119" s="82" t="str">
        <f>IF(J12="","",J12)</f>
        <v>9. 3. 2023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23</v>
      </c>
      <c r="D121" s="37"/>
      <c r="E121" s="37"/>
      <c r="F121" s="24" t="str">
        <f>E15</f>
        <v>Mesto Podolínec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5.6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32</v>
      </c>
      <c r="J122" s="33" t="str">
        <f>E24</f>
        <v>Mgr. Michal Marhefka MBA, AA-367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8"/>
      <c r="B124" s="199"/>
      <c r="C124" s="200" t="s">
        <v>140</v>
      </c>
      <c r="D124" s="201" t="s">
        <v>60</v>
      </c>
      <c r="E124" s="201" t="s">
        <v>56</v>
      </c>
      <c r="F124" s="201" t="s">
        <v>57</v>
      </c>
      <c r="G124" s="201" t="s">
        <v>141</v>
      </c>
      <c r="H124" s="201" t="s">
        <v>142</v>
      </c>
      <c r="I124" s="201" t="s">
        <v>143</v>
      </c>
      <c r="J124" s="202" t="s">
        <v>125</v>
      </c>
      <c r="K124" s="203" t="s">
        <v>144</v>
      </c>
      <c r="L124" s="204"/>
      <c r="M124" s="103" t="s">
        <v>1</v>
      </c>
      <c r="N124" s="104" t="s">
        <v>39</v>
      </c>
      <c r="O124" s="104" t="s">
        <v>145</v>
      </c>
      <c r="P124" s="104" t="s">
        <v>146</v>
      </c>
      <c r="Q124" s="104" t="s">
        <v>147</v>
      </c>
      <c r="R124" s="104" t="s">
        <v>148</v>
      </c>
      <c r="S124" s="104" t="s">
        <v>149</v>
      </c>
      <c r="T124" s="105" t="s">
        <v>150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5"/>
      <c r="B125" s="36"/>
      <c r="C125" s="110" t="s">
        <v>126</v>
      </c>
      <c r="D125" s="37"/>
      <c r="E125" s="37"/>
      <c r="F125" s="37"/>
      <c r="G125" s="37"/>
      <c r="H125" s="37"/>
      <c r="I125" s="37"/>
      <c r="J125" s="205">
        <f>BK125</f>
        <v>0</v>
      </c>
      <c r="K125" s="37"/>
      <c r="L125" s="41"/>
      <c r="M125" s="106"/>
      <c r="N125" s="206"/>
      <c r="O125" s="107"/>
      <c r="P125" s="207">
        <f>P126+P131</f>
        <v>0</v>
      </c>
      <c r="Q125" s="107"/>
      <c r="R125" s="207">
        <f>R126+R131</f>
        <v>1.756848</v>
      </c>
      <c r="S125" s="107"/>
      <c r="T125" s="208">
        <f>T126+T131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127</v>
      </c>
      <c r="BK125" s="209">
        <f>BK126+BK131</f>
        <v>0</v>
      </c>
    </row>
    <row r="126" s="12" customFormat="1" ht="25.92" customHeight="1">
      <c r="A126" s="12"/>
      <c r="B126" s="210"/>
      <c r="C126" s="211"/>
      <c r="D126" s="212" t="s">
        <v>74</v>
      </c>
      <c r="E126" s="213" t="s">
        <v>151</v>
      </c>
      <c r="F126" s="213" t="s">
        <v>152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P127+P129</f>
        <v>0</v>
      </c>
      <c r="Q126" s="218"/>
      <c r="R126" s="219">
        <f>R127+R129</f>
        <v>1.748208</v>
      </c>
      <c r="S126" s="218"/>
      <c r="T126" s="220">
        <f>T127+T129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82</v>
      </c>
      <c r="AT126" s="222" t="s">
        <v>74</v>
      </c>
      <c r="AU126" s="222" t="s">
        <v>75</v>
      </c>
      <c r="AY126" s="221" t="s">
        <v>153</v>
      </c>
      <c r="BK126" s="223">
        <f>BK127+BK129</f>
        <v>0</v>
      </c>
    </row>
    <row r="127" s="12" customFormat="1" ht="22.8" customHeight="1">
      <c r="A127" s="12"/>
      <c r="B127" s="210"/>
      <c r="C127" s="211"/>
      <c r="D127" s="212" t="s">
        <v>74</v>
      </c>
      <c r="E127" s="224" t="s">
        <v>82</v>
      </c>
      <c r="F127" s="224" t="s">
        <v>154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0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82</v>
      </c>
      <c r="AT127" s="222" t="s">
        <v>74</v>
      </c>
      <c r="AU127" s="222" t="s">
        <v>82</v>
      </c>
      <c r="AY127" s="221" t="s">
        <v>153</v>
      </c>
      <c r="BK127" s="223">
        <f>BK128</f>
        <v>0</v>
      </c>
    </row>
    <row r="128" s="2" customFormat="1" ht="21.75" customHeight="1">
      <c r="A128" s="35"/>
      <c r="B128" s="36"/>
      <c r="C128" s="226" t="s">
        <v>82</v>
      </c>
      <c r="D128" s="226" t="s">
        <v>155</v>
      </c>
      <c r="E128" s="227" t="s">
        <v>156</v>
      </c>
      <c r="F128" s="228" t="s">
        <v>157</v>
      </c>
      <c r="G128" s="229" t="s">
        <v>158</v>
      </c>
      <c r="H128" s="230">
        <v>0.69999999999999996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159</v>
      </c>
      <c r="AT128" s="238" t="s">
        <v>155</v>
      </c>
      <c r="AU128" s="238" t="s">
        <v>160</v>
      </c>
      <c r="AY128" s="14" t="s">
        <v>153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160</v>
      </c>
      <c r="BK128" s="239">
        <f>ROUND(I128*H128,2)</f>
        <v>0</v>
      </c>
      <c r="BL128" s="14" t="s">
        <v>159</v>
      </c>
      <c r="BM128" s="238" t="s">
        <v>308</v>
      </c>
    </row>
    <row r="129" s="12" customFormat="1" ht="22.8" customHeight="1">
      <c r="A129" s="12"/>
      <c r="B129" s="210"/>
      <c r="C129" s="211"/>
      <c r="D129" s="212" t="s">
        <v>74</v>
      </c>
      <c r="E129" s="224" t="s">
        <v>160</v>
      </c>
      <c r="F129" s="224" t="s">
        <v>162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P130</f>
        <v>0</v>
      </c>
      <c r="Q129" s="218"/>
      <c r="R129" s="219">
        <f>R130</f>
        <v>1.748208</v>
      </c>
      <c r="S129" s="218"/>
      <c r="T129" s="22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82</v>
      </c>
      <c r="AT129" s="222" t="s">
        <v>74</v>
      </c>
      <c r="AU129" s="222" t="s">
        <v>82</v>
      </c>
      <c r="AY129" s="221" t="s">
        <v>153</v>
      </c>
      <c r="BK129" s="223">
        <f>BK130</f>
        <v>0</v>
      </c>
    </row>
    <row r="130" s="2" customFormat="1" ht="16.5" customHeight="1">
      <c r="A130" s="35"/>
      <c r="B130" s="36"/>
      <c r="C130" s="226" t="s">
        <v>160</v>
      </c>
      <c r="D130" s="226" t="s">
        <v>155</v>
      </c>
      <c r="E130" s="227" t="s">
        <v>163</v>
      </c>
      <c r="F130" s="228" t="s">
        <v>164</v>
      </c>
      <c r="G130" s="229" t="s">
        <v>158</v>
      </c>
      <c r="H130" s="230">
        <v>0.69999999999999996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2.4974400000000001</v>
      </c>
      <c r="R130" s="236">
        <f>Q130*H130</f>
        <v>1.748208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159</v>
      </c>
      <c r="AT130" s="238" t="s">
        <v>155</v>
      </c>
      <c r="AU130" s="238" t="s">
        <v>160</v>
      </c>
      <c r="AY130" s="14" t="s">
        <v>153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160</v>
      </c>
      <c r="BK130" s="239">
        <f>ROUND(I130*H130,2)</f>
        <v>0</v>
      </c>
      <c r="BL130" s="14" t="s">
        <v>159</v>
      </c>
      <c r="BM130" s="238" t="s">
        <v>309</v>
      </c>
    </row>
    <row r="131" s="12" customFormat="1" ht="25.92" customHeight="1">
      <c r="A131" s="12"/>
      <c r="B131" s="210"/>
      <c r="C131" s="211"/>
      <c r="D131" s="212" t="s">
        <v>74</v>
      </c>
      <c r="E131" s="213" t="s">
        <v>183</v>
      </c>
      <c r="F131" s="213" t="s">
        <v>184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P132+P135+P138+P140+P144</f>
        <v>0</v>
      </c>
      <c r="Q131" s="218"/>
      <c r="R131" s="219">
        <f>R132+R135+R138+R140+R144</f>
        <v>0.0086399999999999984</v>
      </c>
      <c r="S131" s="218"/>
      <c r="T131" s="220">
        <f>T132+T135+T138+T140+T144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160</v>
      </c>
      <c r="AT131" s="222" t="s">
        <v>74</v>
      </c>
      <c r="AU131" s="222" t="s">
        <v>75</v>
      </c>
      <c r="AY131" s="221" t="s">
        <v>153</v>
      </c>
      <c r="BK131" s="223">
        <f>BK132+BK135+BK138+BK140+BK144</f>
        <v>0</v>
      </c>
    </row>
    <row r="132" s="12" customFormat="1" ht="22.8" customHeight="1">
      <c r="A132" s="12"/>
      <c r="B132" s="210"/>
      <c r="C132" s="211"/>
      <c r="D132" s="212" t="s">
        <v>74</v>
      </c>
      <c r="E132" s="224" t="s">
        <v>185</v>
      </c>
      <c r="F132" s="224" t="s">
        <v>186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SUM(P133:P134)</f>
        <v>0</v>
      </c>
      <c r="Q132" s="218"/>
      <c r="R132" s="219">
        <f>SUM(R133:R134)</f>
        <v>0.0023309999999999997</v>
      </c>
      <c r="S132" s="218"/>
      <c r="T132" s="22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160</v>
      </c>
      <c r="AT132" s="222" t="s">
        <v>74</v>
      </c>
      <c r="AU132" s="222" t="s">
        <v>82</v>
      </c>
      <c r="AY132" s="221" t="s">
        <v>153</v>
      </c>
      <c r="BK132" s="223">
        <f>SUM(BK133:BK134)</f>
        <v>0</v>
      </c>
    </row>
    <row r="133" s="2" customFormat="1" ht="24.15" customHeight="1">
      <c r="A133" s="35"/>
      <c r="B133" s="36"/>
      <c r="C133" s="226" t="s">
        <v>208</v>
      </c>
      <c r="D133" s="226" t="s">
        <v>155</v>
      </c>
      <c r="E133" s="227" t="s">
        <v>199</v>
      </c>
      <c r="F133" s="228" t="s">
        <v>200</v>
      </c>
      <c r="G133" s="229" t="s">
        <v>158</v>
      </c>
      <c r="H133" s="230">
        <v>0.90000000000000002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0.0025899999999999999</v>
      </c>
      <c r="R133" s="236">
        <f>Q133*H133</f>
        <v>0.0023309999999999997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190</v>
      </c>
      <c r="AT133" s="238" t="s">
        <v>155</v>
      </c>
      <c r="AU133" s="238" t="s">
        <v>160</v>
      </c>
      <c r="AY133" s="14" t="s">
        <v>153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160</v>
      </c>
      <c r="BK133" s="239">
        <f>ROUND(I133*H133,2)</f>
        <v>0</v>
      </c>
      <c r="BL133" s="14" t="s">
        <v>190</v>
      </c>
      <c r="BM133" s="238" t="s">
        <v>310</v>
      </c>
    </row>
    <row r="134" s="2" customFormat="1" ht="24.15" customHeight="1">
      <c r="A134" s="35"/>
      <c r="B134" s="36"/>
      <c r="C134" s="226" t="s">
        <v>166</v>
      </c>
      <c r="D134" s="226" t="s">
        <v>155</v>
      </c>
      <c r="E134" s="227" t="s">
        <v>203</v>
      </c>
      <c r="F134" s="228" t="s">
        <v>204</v>
      </c>
      <c r="G134" s="229" t="s">
        <v>181</v>
      </c>
      <c r="H134" s="230">
        <v>1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190</v>
      </c>
      <c r="AT134" s="238" t="s">
        <v>155</v>
      </c>
      <c r="AU134" s="238" t="s">
        <v>160</v>
      </c>
      <c r="AY134" s="14" t="s">
        <v>153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160</v>
      </c>
      <c r="BK134" s="239">
        <f>ROUND(I134*H134,2)</f>
        <v>0</v>
      </c>
      <c r="BL134" s="14" t="s">
        <v>190</v>
      </c>
      <c r="BM134" s="238" t="s">
        <v>311</v>
      </c>
    </row>
    <row r="135" s="12" customFormat="1" ht="22.8" customHeight="1">
      <c r="A135" s="12"/>
      <c r="B135" s="210"/>
      <c r="C135" s="211"/>
      <c r="D135" s="212" t="s">
        <v>74</v>
      </c>
      <c r="E135" s="224" t="s">
        <v>206</v>
      </c>
      <c r="F135" s="224" t="s">
        <v>207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0.0050039999999999998</v>
      </c>
      <c r="S135" s="218"/>
      <c r="T135" s="22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160</v>
      </c>
      <c r="AT135" s="222" t="s">
        <v>74</v>
      </c>
      <c r="AU135" s="222" t="s">
        <v>82</v>
      </c>
      <c r="AY135" s="221" t="s">
        <v>153</v>
      </c>
      <c r="BK135" s="223">
        <f>SUM(BK136:BK137)</f>
        <v>0</v>
      </c>
    </row>
    <row r="136" s="2" customFormat="1" ht="24.15" customHeight="1">
      <c r="A136" s="35"/>
      <c r="B136" s="36"/>
      <c r="C136" s="226" t="s">
        <v>198</v>
      </c>
      <c r="D136" s="226" t="s">
        <v>155</v>
      </c>
      <c r="E136" s="227" t="s">
        <v>209</v>
      </c>
      <c r="F136" s="228" t="s">
        <v>210</v>
      </c>
      <c r="G136" s="229" t="s">
        <v>284</v>
      </c>
      <c r="H136" s="230">
        <v>39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190</v>
      </c>
      <c r="AT136" s="238" t="s">
        <v>155</v>
      </c>
      <c r="AU136" s="238" t="s">
        <v>160</v>
      </c>
      <c r="AY136" s="14" t="s">
        <v>153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160</v>
      </c>
      <c r="BK136" s="239">
        <f>ROUND(I136*H136,2)</f>
        <v>0</v>
      </c>
      <c r="BL136" s="14" t="s">
        <v>190</v>
      </c>
      <c r="BM136" s="238" t="s">
        <v>312</v>
      </c>
    </row>
    <row r="137" s="2" customFormat="1" ht="16.5" customHeight="1">
      <c r="A137" s="35"/>
      <c r="B137" s="36"/>
      <c r="C137" s="240" t="s">
        <v>202</v>
      </c>
      <c r="D137" s="240" t="s">
        <v>193</v>
      </c>
      <c r="E137" s="241" t="s">
        <v>212</v>
      </c>
      <c r="F137" s="242" t="s">
        <v>213</v>
      </c>
      <c r="G137" s="243" t="s">
        <v>158</v>
      </c>
      <c r="H137" s="244">
        <v>0.90000000000000002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0.0055599999999999998</v>
      </c>
      <c r="R137" s="236">
        <f>Q137*H137</f>
        <v>0.0050039999999999998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196</v>
      </c>
      <c r="AT137" s="238" t="s">
        <v>193</v>
      </c>
      <c r="AU137" s="238" t="s">
        <v>160</v>
      </c>
      <c r="AY137" s="14" t="s">
        <v>153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160</v>
      </c>
      <c r="BK137" s="239">
        <f>ROUND(I137*H137,2)</f>
        <v>0</v>
      </c>
      <c r="BL137" s="14" t="s">
        <v>190</v>
      </c>
      <c r="BM137" s="238" t="s">
        <v>313</v>
      </c>
    </row>
    <row r="138" s="12" customFormat="1" ht="22.8" customHeight="1">
      <c r="A138" s="12"/>
      <c r="B138" s="210"/>
      <c r="C138" s="211"/>
      <c r="D138" s="212" t="s">
        <v>74</v>
      </c>
      <c r="E138" s="224" t="s">
        <v>215</v>
      </c>
      <c r="F138" s="224" t="s">
        <v>216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P139</f>
        <v>0</v>
      </c>
      <c r="Q138" s="218"/>
      <c r="R138" s="219">
        <f>R139</f>
        <v>5.0000000000000002E-05</v>
      </c>
      <c r="S138" s="218"/>
      <c r="T138" s="22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160</v>
      </c>
      <c r="AT138" s="222" t="s">
        <v>74</v>
      </c>
      <c r="AU138" s="222" t="s">
        <v>82</v>
      </c>
      <c r="AY138" s="221" t="s">
        <v>153</v>
      </c>
      <c r="BK138" s="223">
        <f>BK139</f>
        <v>0</v>
      </c>
    </row>
    <row r="139" s="2" customFormat="1" ht="16.5" customHeight="1">
      <c r="A139" s="35"/>
      <c r="B139" s="36"/>
      <c r="C139" s="226" t="s">
        <v>221</v>
      </c>
      <c r="D139" s="226" t="s">
        <v>155</v>
      </c>
      <c r="E139" s="227" t="s">
        <v>226</v>
      </c>
      <c r="F139" s="228" t="s">
        <v>227</v>
      </c>
      <c r="G139" s="229" t="s">
        <v>171</v>
      </c>
      <c r="H139" s="230">
        <v>1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94"/>
      <c r="P139" s="236">
        <f>O139*H139</f>
        <v>0</v>
      </c>
      <c r="Q139" s="236">
        <v>5.0000000000000002E-05</v>
      </c>
      <c r="R139" s="236">
        <f>Q139*H139</f>
        <v>5.0000000000000002E-05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190</v>
      </c>
      <c r="AT139" s="238" t="s">
        <v>155</v>
      </c>
      <c r="AU139" s="238" t="s">
        <v>160</v>
      </c>
      <c r="AY139" s="14" t="s">
        <v>153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160</v>
      </c>
      <c r="BK139" s="239">
        <f>ROUND(I139*H139,2)</f>
        <v>0</v>
      </c>
      <c r="BL139" s="14" t="s">
        <v>190</v>
      </c>
      <c r="BM139" s="238" t="s">
        <v>314</v>
      </c>
    </row>
    <row r="140" s="12" customFormat="1" ht="22.8" customHeight="1">
      <c r="A140" s="12"/>
      <c r="B140" s="210"/>
      <c r="C140" s="211"/>
      <c r="D140" s="212" t="s">
        <v>74</v>
      </c>
      <c r="E140" s="224" t="s">
        <v>242</v>
      </c>
      <c r="F140" s="224" t="s">
        <v>243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SUM(P141:P143)</f>
        <v>0</v>
      </c>
      <c r="Q140" s="218"/>
      <c r="R140" s="219">
        <f>SUM(R141:R143)</f>
        <v>0.00023999999999999998</v>
      </c>
      <c r="S140" s="218"/>
      <c r="T140" s="220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160</v>
      </c>
      <c r="AT140" s="222" t="s">
        <v>74</v>
      </c>
      <c r="AU140" s="222" t="s">
        <v>82</v>
      </c>
      <c r="AY140" s="221" t="s">
        <v>153</v>
      </c>
      <c r="BK140" s="223">
        <f>SUM(BK141:BK143)</f>
        <v>0</v>
      </c>
    </row>
    <row r="141" s="2" customFormat="1" ht="16.5" customHeight="1">
      <c r="A141" s="35"/>
      <c r="B141" s="36"/>
      <c r="C141" s="226" t="s">
        <v>251</v>
      </c>
      <c r="D141" s="226" t="s">
        <v>155</v>
      </c>
      <c r="E141" s="227" t="s">
        <v>244</v>
      </c>
      <c r="F141" s="228" t="s">
        <v>315</v>
      </c>
      <c r="G141" s="229" t="s">
        <v>232</v>
      </c>
      <c r="H141" s="230">
        <v>2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94"/>
      <c r="P141" s="236">
        <f>O141*H141</f>
        <v>0</v>
      </c>
      <c r="Q141" s="236">
        <v>5.0000000000000002E-05</v>
      </c>
      <c r="R141" s="236">
        <f>Q141*H141</f>
        <v>0.00010000000000000001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190</v>
      </c>
      <c r="AT141" s="238" t="s">
        <v>155</v>
      </c>
      <c r="AU141" s="238" t="s">
        <v>160</v>
      </c>
      <c r="AY141" s="14" t="s">
        <v>153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160</v>
      </c>
      <c r="BK141" s="239">
        <f>ROUND(I141*H141,2)</f>
        <v>0</v>
      </c>
      <c r="BL141" s="14" t="s">
        <v>190</v>
      </c>
      <c r="BM141" s="238" t="s">
        <v>316</v>
      </c>
    </row>
    <row r="142" s="2" customFormat="1" ht="16.5" customHeight="1">
      <c r="A142" s="35"/>
      <c r="B142" s="36"/>
      <c r="C142" s="226" t="s">
        <v>262</v>
      </c>
      <c r="D142" s="226" t="s">
        <v>155</v>
      </c>
      <c r="E142" s="227" t="s">
        <v>248</v>
      </c>
      <c r="F142" s="228" t="s">
        <v>317</v>
      </c>
      <c r="G142" s="229" t="s">
        <v>232</v>
      </c>
      <c r="H142" s="230">
        <v>2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6.9999999999999994E-05</v>
      </c>
      <c r="R142" s="236">
        <f>Q142*H142</f>
        <v>0.00013999999999999999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190</v>
      </c>
      <c r="AT142" s="238" t="s">
        <v>155</v>
      </c>
      <c r="AU142" s="238" t="s">
        <v>160</v>
      </c>
      <c r="AY142" s="14" t="s">
        <v>153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160</v>
      </c>
      <c r="BK142" s="239">
        <f>ROUND(I142*H142,2)</f>
        <v>0</v>
      </c>
      <c r="BL142" s="14" t="s">
        <v>190</v>
      </c>
      <c r="BM142" s="238" t="s">
        <v>318</v>
      </c>
    </row>
    <row r="143" s="2" customFormat="1" ht="24.15" customHeight="1">
      <c r="A143" s="35"/>
      <c r="B143" s="36"/>
      <c r="C143" s="226" t="s">
        <v>7</v>
      </c>
      <c r="D143" s="226" t="s">
        <v>155</v>
      </c>
      <c r="E143" s="227" t="s">
        <v>252</v>
      </c>
      <c r="F143" s="228" t="s">
        <v>253</v>
      </c>
      <c r="G143" s="229" t="s">
        <v>181</v>
      </c>
      <c r="H143" s="230">
        <v>0.10000000000000001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190</v>
      </c>
      <c r="AT143" s="238" t="s">
        <v>155</v>
      </c>
      <c r="AU143" s="238" t="s">
        <v>160</v>
      </c>
      <c r="AY143" s="14" t="s">
        <v>153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160</v>
      </c>
      <c r="BK143" s="239">
        <f>ROUND(I143*H143,2)</f>
        <v>0</v>
      </c>
      <c r="BL143" s="14" t="s">
        <v>190</v>
      </c>
      <c r="BM143" s="238" t="s">
        <v>319</v>
      </c>
    </row>
    <row r="144" s="12" customFormat="1" ht="22.8" customHeight="1">
      <c r="A144" s="12"/>
      <c r="B144" s="210"/>
      <c r="C144" s="211"/>
      <c r="D144" s="212" t="s">
        <v>74</v>
      </c>
      <c r="E144" s="224" t="s">
        <v>255</v>
      </c>
      <c r="F144" s="224" t="s">
        <v>256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SUM(P145:P147)</f>
        <v>0</v>
      </c>
      <c r="Q144" s="218"/>
      <c r="R144" s="219">
        <f>SUM(R145:R147)</f>
        <v>0.0010150000000000001</v>
      </c>
      <c r="S144" s="218"/>
      <c r="T144" s="220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160</v>
      </c>
      <c r="AT144" s="222" t="s">
        <v>74</v>
      </c>
      <c r="AU144" s="222" t="s">
        <v>82</v>
      </c>
      <c r="AY144" s="221" t="s">
        <v>153</v>
      </c>
      <c r="BK144" s="223">
        <f>SUM(BK145:BK147)</f>
        <v>0</v>
      </c>
    </row>
    <row r="145" s="2" customFormat="1" ht="16.5" customHeight="1">
      <c r="A145" s="35"/>
      <c r="B145" s="36"/>
      <c r="C145" s="226" t="s">
        <v>257</v>
      </c>
      <c r="D145" s="226" t="s">
        <v>155</v>
      </c>
      <c r="E145" s="227" t="s">
        <v>258</v>
      </c>
      <c r="F145" s="228" t="s">
        <v>259</v>
      </c>
      <c r="G145" s="229" t="s">
        <v>260</v>
      </c>
      <c r="H145" s="230">
        <v>1.5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0.00036999999999999999</v>
      </c>
      <c r="R145" s="236">
        <f>Q145*H145</f>
        <v>0.00055499999999999994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190</v>
      </c>
      <c r="AT145" s="238" t="s">
        <v>155</v>
      </c>
      <c r="AU145" s="238" t="s">
        <v>160</v>
      </c>
      <c r="AY145" s="14" t="s">
        <v>153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160</v>
      </c>
      <c r="BK145" s="239">
        <f>ROUND(I145*H145,2)</f>
        <v>0</v>
      </c>
      <c r="BL145" s="14" t="s">
        <v>190</v>
      </c>
      <c r="BM145" s="238" t="s">
        <v>320</v>
      </c>
    </row>
    <row r="146" s="2" customFormat="1" ht="21.75" customHeight="1">
      <c r="A146" s="35"/>
      <c r="B146" s="36"/>
      <c r="C146" s="226" t="s">
        <v>234</v>
      </c>
      <c r="D146" s="226" t="s">
        <v>155</v>
      </c>
      <c r="E146" s="227" t="s">
        <v>263</v>
      </c>
      <c r="F146" s="228" t="s">
        <v>264</v>
      </c>
      <c r="G146" s="229" t="s">
        <v>260</v>
      </c>
      <c r="H146" s="230">
        <v>1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41</v>
      </c>
      <c r="O146" s="94"/>
      <c r="P146" s="236">
        <f>O146*H146</f>
        <v>0</v>
      </c>
      <c r="Q146" s="236">
        <v>0.00010000000000000001</v>
      </c>
      <c r="R146" s="236">
        <f>Q146*H146</f>
        <v>0.00010000000000000001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190</v>
      </c>
      <c r="AT146" s="238" t="s">
        <v>155</v>
      </c>
      <c r="AU146" s="238" t="s">
        <v>160</v>
      </c>
      <c r="AY146" s="14" t="s">
        <v>153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160</v>
      </c>
      <c r="BK146" s="239">
        <f>ROUND(I146*H146,2)</f>
        <v>0</v>
      </c>
      <c r="BL146" s="14" t="s">
        <v>190</v>
      </c>
      <c r="BM146" s="238" t="s">
        <v>321</v>
      </c>
    </row>
    <row r="147" s="2" customFormat="1" ht="16.5" customHeight="1">
      <c r="A147" s="35"/>
      <c r="B147" s="36"/>
      <c r="C147" s="226" t="s">
        <v>238</v>
      </c>
      <c r="D147" s="226" t="s">
        <v>155</v>
      </c>
      <c r="E147" s="227" t="s">
        <v>266</v>
      </c>
      <c r="F147" s="228" t="s">
        <v>267</v>
      </c>
      <c r="G147" s="229" t="s">
        <v>260</v>
      </c>
      <c r="H147" s="230">
        <v>3</v>
      </c>
      <c r="I147" s="231"/>
      <c r="J147" s="232">
        <f>ROUND(I147*H147,2)</f>
        <v>0</v>
      </c>
      <c r="K147" s="233"/>
      <c r="L147" s="41"/>
      <c r="M147" s="251" t="s">
        <v>1</v>
      </c>
      <c r="N147" s="252" t="s">
        <v>41</v>
      </c>
      <c r="O147" s="253"/>
      <c r="P147" s="254">
        <f>O147*H147</f>
        <v>0</v>
      </c>
      <c r="Q147" s="254">
        <v>0.00012</v>
      </c>
      <c r="R147" s="254">
        <f>Q147*H147</f>
        <v>0.00036000000000000002</v>
      </c>
      <c r="S147" s="254">
        <v>0</v>
      </c>
      <c r="T147" s="25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190</v>
      </c>
      <c r="AT147" s="238" t="s">
        <v>155</v>
      </c>
      <c r="AU147" s="238" t="s">
        <v>160</v>
      </c>
      <c r="AY147" s="14" t="s">
        <v>153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160</v>
      </c>
      <c r="BK147" s="239">
        <f>ROUND(I147*H147,2)</f>
        <v>0</v>
      </c>
      <c r="BL147" s="14" t="s">
        <v>190</v>
      </c>
      <c r="BM147" s="238" t="s">
        <v>322</v>
      </c>
    </row>
    <row r="148" s="2" customFormat="1" ht="6.96" customHeight="1">
      <c r="A148" s="35"/>
      <c r="B148" s="69"/>
      <c r="C148" s="70"/>
      <c r="D148" s="70"/>
      <c r="E148" s="70"/>
      <c r="F148" s="70"/>
      <c r="G148" s="70"/>
      <c r="H148" s="70"/>
      <c r="I148" s="70"/>
      <c r="J148" s="70"/>
      <c r="K148" s="70"/>
      <c r="L148" s="41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sheet="1" autoFilter="0" formatColumns="0" formatRows="0" objects="1" scenarios="1" spinCount="100000" saltValue="lYg+HHK/OQpSSeKhJkGvbRrXz2NWUWFldW5lhXawDfTQD/fPnVEyR0aBUk96h1cndcC32SIHv0PMo8j4ze9usQ==" hashValue="xmr/fU1jWzI5zg3nGyzMcRkutZ7+1iGXXsL5+vAtG54djX9eqnFW/kg6+2ujTKdTyHAh1T7QAuiKcll7ELoEdg==" algorithmName="SHA-512" password="CC35"/>
  <autoFilter ref="C124:K14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323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ROUND(J125,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ROUND((SUM(BE125:BE149)),  2)</f>
        <v>0</v>
      </c>
      <c r="G33" s="159"/>
      <c r="H33" s="159"/>
      <c r="I33" s="160">
        <v>0.20000000000000001</v>
      </c>
      <c r="J33" s="158">
        <f>ROUND(((SUM(BE125:BE149))*I33),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ROUND((SUM(BF125:BF149)),  2)</f>
        <v>0</v>
      </c>
      <c r="G34" s="159"/>
      <c r="H34" s="159"/>
      <c r="I34" s="160">
        <v>0.20000000000000001</v>
      </c>
      <c r="J34" s="158">
        <f>ROUND(((SUM(BF125:BF149))*I34),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ROUND((SUM(BG125:BG149)),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ROUND((SUM(BH125:BH149)),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ROUND((SUM(BI125:BI149)),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006 - HOJDAČKA HNIEZDO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J125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J126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J127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130</v>
      </c>
      <c r="E99" s="195"/>
      <c r="F99" s="195"/>
      <c r="G99" s="195"/>
      <c r="H99" s="195"/>
      <c r="I99" s="195"/>
      <c r="J99" s="196">
        <f>J129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133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134</v>
      </c>
      <c r="E101" s="195"/>
      <c r="F101" s="195"/>
      <c r="G101" s="195"/>
      <c r="H101" s="195"/>
      <c r="I101" s="195"/>
      <c r="J101" s="196">
        <f>J132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135</v>
      </c>
      <c r="E102" s="195"/>
      <c r="F102" s="195"/>
      <c r="G102" s="195"/>
      <c r="H102" s="195"/>
      <c r="I102" s="195"/>
      <c r="J102" s="196">
        <f>J135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136</v>
      </c>
      <c r="E103" s="195"/>
      <c r="F103" s="195"/>
      <c r="G103" s="195"/>
      <c r="H103" s="195"/>
      <c r="I103" s="195"/>
      <c r="J103" s="196">
        <f>J138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137</v>
      </c>
      <c r="E104" s="195"/>
      <c r="F104" s="195"/>
      <c r="G104" s="195"/>
      <c r="H104" s="195"/>
      <c r="I104" s="195"/>
      <c r="J104" s="196">
        <f>J141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138</v>
      </c>
      <c r="E105" s="195"/>
      <c r="F105" s="195"/>
      <c r="G105" s="195"/>
      <c r="H105" s="195"/>
      <c r="I105" s="195"/>
      <c r="J105" s="196">
        <f>J146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71"/>
      <c r="C111" s="72"/>
      <c r="D111" s="72"/>
      <c r="E111" s="72"/>
      <c r="F111" s="72"/>
      <c r="G111" s="72"/>
      <c r="H111" s="72"/>
      <c r="I111" s="72"/>
      <c r="J111" s="72"/>
      <c r="K111" s="72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139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15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81" t="str">
        <f>E7</f>
        <v>Detské ihrisko Rodinka ul. Sv. Anny</v>
      </c>
      <c r="F115" s="29"/>
      <c r="G115" s="29"/>
      <c r="H115" s="29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121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9" t="str">
        <f>E9</f>
        <v>006 - HOJDAČKA HNIEZDO</v>
      </c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19</v>
      </c>
      <c r="D119" s="37"/>
      <c r="E119" s="37"/>
      <c r="F119" s="24" t="str">
        <f>F12</f>
        <v>Podolínec</v>
      </c>
      <c r="G119" s="37"/>
      <c r="H119" s="37"/>
      <c r="I119" s="29" t="s">
        <v>21</v>
      </c>
      <c r="J119" s="82" t="str">
        <f>IF(J12="","",J12)</f>
        <v>9. 3. 2023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23</v>
      </c>
      <c r="D121" s="37"/>
      <c r="E121" s="37"/>
      <c r="F121" s="24" t="str">
        <f>E15</f>
        <v>Mesto Podolínec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5.6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32</v>
      </c>
      <c r="J122" s="33" t="str">
        <f>E24</f>
        <v>Mgr. Michal Marhefka MBA, AA-367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8"/>
      <c r="B124" s="199"/>
      <c r="C124" s="200" t="s">
        <v>140</v>
      </c>
      <c r="D124" s="201" t="s">
        <v>60</v>
      </c>
      <c r="E124" s="201" t="s">
        <v>56</v>
      </c>
      <c r="F124" s="201" t="s">
        <v>57</v>
      </c>
      <c r="G124" s="201" t="s">
        <v>141</v>
      </c>
      <c r="H124" s="201" t="s">
        <v>142</v>
      </c>
      <c r="I124" s="201" t="s">
        <v>143</v>
      </c>
      <c r="J124" s="202" t="s">
        <v>125</v>
      </c>
      <c r="K124" s="203" t="s">
        <v>144</v>
      </c>
      <c r="L124" s="204"/>
      <c r="M124" s="103" t="s">
        <v>1</v>
      </c>
      <c r="N124" s="104" t="s">
        <v>39</v>
      </c>
      <c r="O124" s="104" t="s">
        <v>145</v>
      </c>
      <c r="P124" s="104" t="s">
        <v>146</v>
      </c>
      <c r="Q124" s="104" t="s">
        <v>147</v>
      </c>
      <c r="R124" s="104" t="s">
        <v>148</v>
      </c>
      <c r="S124" s="104" t="s">
        <v>149</v>
      </c>
      <c r="T124" s="105" t="s">
        <v>150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5"/>
      <c r="B125" s="36"/>
      <c r="C125" s="110" t="s">
        <v>126</v>
      </c>
      <c r="D125" s="37"/>
      <c r="E125" s="37"/>
      <c r="F125" s="37"/>
      <c r="G125" s="37"/>
      <c r="H125" s="37"/>
      <c r="I125" s="37"/>
      <c r="J125" s="205">
        <f>BK125</f>
        <v>0</v>
      </c>
      <c r="K125" s="37"/>
      <c r="L125" s="41"/>
      <c r="M125" s="106"/>
      <c r="N125" s="206"/>
      <c r="O125" s="107"/>
      <c r="P125" s="207">
        <f>P126+P131</f>
        <v>0</v>
      </c>
      <c r="Q125" s="107"/>
      <c r="R125" s="207">
        <f>R126+R131</f>
        <v>1.505439</v>
      </c>
      <c r="S125" s="107"/>
      <c r="T125" s="208">
        <f>T126+T131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127</v>
      </c>
      <c r="BK125" s="209">
        <f>BK126+BK131</f>
        <v>0</v>
      </c>
    </row>
    <row r="126" s="12" customFormat="1" ht="25.92" customHeight="1">
      <c r="A126" s="12"/>
      <c r="B126" s="210"/>
      <c r="C126" s="211"/>
      <c r="D126" s="212" t="s">
        <v>74</v>
      </c>
      <c r="E126" s="213" t="s">
        <v>151</v>
      </c>
      <c r="F126" s="213" t="s">
        <v>152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P127+P129</f>
        <v>0</v>
      </c>
      <c r="Q126" s="218"/>
      <c r="R126" s="219">
        <f>R127+R129</f>
        <v>1.498464</v>
      </c>
      <c r="S126" s="218"/>
      <c r="T126" s="220">
        <f>T127+T129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82</v>
      </c>
      <c r="AT126" s="222" t="s">
        <v>74</v>
      </c>
      <c r="AU126" s="222" t="s">
        <v>75</v>
      </c>
      <c r="AY126" s="221" t="s">
        <v>153</v>
      </c>
      <c r="BK126" s="223">
        <f>BK127+BK129</f>
        <v>0</v>
      </c>
    </row>
    <row r="127" s="12" customFormat="1" ht="22.8" customHeight="1">
      <c r="A127" s="12"/>
      <c r="B127" s="210"/>
      <c r="C127" s="211"/>
      <c r="D127" s="212" t="s">
        <v>74</v>
      </c>
      <c r="E127" s="224" t="s">
        <v>82</v>
      </c>
      <c r="F127" s="224" t="s">
        <v>154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0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82</v>
      </c>
      <c r="AT127" s="222" t="s">
        <v>74</v>
      </c>
      <c r="AU127" s="222" t="s">
        <v>82</v>
      </c>
      <c r="AY127" s="221" t="s">
        <v>153</v>
      </c>
      <c r="BK127" s="223">
        <f>BK128</f>
        <v>0</v>
      </c>
    </row>
    <row r="128" s="2" customFormat="1" ht="21.75" customHeight="1">
      <c r="A128" s="35"/>
      <c r="B128" s="36"/>
      <c r="C128" s="226" t="s">
        <v>82</v>
      </c>
      <c r="D128" s="226" t="s">
        <v>155</v>
      </c>
      <c r="E128" s="227" t="s">
        <v>156</v>
      </c>
      <c r="F128" s="228" t="s">
        <v>157</v>
      </c>
      <c r="G128" s="229" t="s">
        <v>158</v>
      </c>
      <c r="H128" s="230">
        <v>0.59999999999999998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159</v>
      </c>
      <c r="AT128" s="238" t="s">
        <v>155</v>
      </c>
      <c r="AU128" s="238" t="s">
        <v>160</v>
      </c>
      <c r="AY128" s="14" t="s">
        <v>153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160</v>
      </c>
      <c r="BK128" s="239">
        <f>ROUND(I128*H128,2)</f>
        <v>0</v>
      </c>
      <c r="BL128" s="14" t="s">
        <v>159</v>
      </c>
      <c r="BM128" s="238" t="s">
        <v>324</v>
      </c>
    </row>
    <row r="129" s="12" customFormat="1" ht="22.8" customHeight="1">
      <c r="A129" s="12"/>
      <c r="B129" s="210"/>
      <c r="C129" s="211"/>
      <c r="D129" s="212" t="s">
        <v>74</v>
      </c>
      <c r="E129" s="224" t="s">
        <v>160</v>
      </c>
      <c r="F129" s="224" t="s">
        <v>162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P130</f>
        <v>0</v>
      </c>
      <c r="Q129" s="218"/>
      <c r="R129" s="219">
        <f>R130</f>
        <v>1.498464</v>
      </c>
      <c r="S129" s="218"/>
      <c r="T129" s="22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82</v>
      </c>
      <c r="AT129" s="222" t="s">
        <v>74</v>
      </c>
      <c r="AU129" s="222" t="s">
        <v>82</v>
      </c>
      <c r="AY129" s="221" t="s">
        <v>153</v>
      </c>
      <c r="BK129" s="223">
        <f>BK130</f>
        <v>0</v>
      </c>
    </row>
    <row r="130" s="2" customFormat="1" ht="16.5" customHeight="1">
      <c r="A130" s="35"/>
      <c r="B130" s="36"/>
      <c r="C130" s="226" t="s">
        <v>160</v>
      </c>
      <c r="D130" s="226" t="s">
        <v>155</v>
      </c>
      <c r="E130" s="227" t="s">
        <v>163</v>
      </c>
      <c r="F130" s="228" t="s">
        <v>164</v>
      </c>
      <c r="G130" s="229" t="s">
        <v>158</v>
      </c>
      <c r="H130" s="230">
        <v>0.59999999999999998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2.4974400000000001</v>
      </c>
      <c r="R130" s="236">
        <f>Q130*H130</f>
        <v>1.498464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159</v>
      </c>
      <c r="AT130" s="238" t="s">
        <v>155</v>
      </c>
      <c r="AU130" s="238" t="s">
        <v>160</v>
      </c>
      <c r="AY130" s="14" t="s">
        <v>153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160</v>
      </c>
      <c r="BK130" s="239">
        <f>ROUND(I130*H130,2)</f>
        <v>0</v>
      </c>
      <c r="BL130" s="14" t="s">
        <v>159</v>
      </c>
      <c r="BM130" s="238" t="s">
        <v>325</v>
      </c>
    </row>
    <row r="131" s="12" customFormat="1" ht="25.92" customHeight="1">
      <c r="A131" s="12"/>
      <c r="B131" s="210"/>
      <c r="C131" s="211"/>
      <c r="D131" s="212" t="s">
        <v>74</v>
      </c>
      <c r="E131" s="213" t="s">
        <v>183</v>
      </c>
      <c r="F131" s="213" t="s">
        <v>184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P132+P135+P138+P141+P146</f>
        <v>0</v>
      </c>
      <c r="Q131" s="218"/>
      <c r="R131" s="219">
        <f>R132+R135+R138+R141+R146</f>
        <v>0.0069749999999999994</v>
      </c>
      <c r="S131" s="218"/>
      <c r="T131" s="220">
        <f>T132+T135+T138+T141+T146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160</v>
      </c>
      <c r="AT131" s="222" t="s">
        <v>74</v>
      </c>
      <c r="AU131" s="222" t="s">
        <v>75</v>
      </c>
      <c r="AY131" s="221" t="s">
        <v>153</v>
      </c>
      <c r="BK131" s="223">
        <f>BK132+BK135+BK138+BK141+BK146</f>
        <v>0</v>
      </c>
    </row>
    <row r="132" s="12" customFormat="1" ht="22.8" customHeight="1">
      <c r="A132" s="12"/>
      <c r="B132" s="210"/>
      <c r="C132" s="211"/>
      <c r="D132" s="212" t="s">
        <v>74</v>
      </c>
      <c r="E132" s="224" t="s">
        <v>185</v>
      </c>
      <c r="F132" s="224" t="s">
        <v>186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SUM(P133:P134)</f>
        <v>0</v>
      </c>
      <c r="Q132" s="218"/>
      <c r="R132" s="219">
        <f>SUM(R133:R134)</f>
        <v>0.0012949999999999999</v>
      </c>
      <c r="S132" s="218"/>
      <c r="T132" s="22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160</v>
      </c>
      <c r="AT132" s="222" t="s">
        <v>74</v>
      </c>
      <c r="AU132" s="222" t="s">
        <v>82</v>
      </c>
      <c r="AY132" s="221" t="s">
        <v>153</v>
      </c>
      <c r="BK132" s="223">
        <f>SUM(BK133:BK134)</f>
        <v>0</v>
      </c>
    </row>
    <row r="133" s="2" customFormat="1" ht="24.15" customHeight="1">
      <c r="A133" s="35"/>
      <c r="B133" s="36"/>
      <c r="C133" s="226" t="s">
        <v>208</v>
      </c>
      <c r="D133" s="226" t="s">
        <v>155</v>
      </c>
      <c r="E133" s="227" t="s">
        <v>199</v>
      </c>
      <c r="F133" s="228" t="s">
        <v>200</v>
      </c>
      <c r="G133" s="229" t="s">
        <v>158</v>
      </c>
      <c r="H133" s="230">
        <v>0.5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0.0025899999999999999</v>
      </c>
      <c r="R133" s="236">
        <f>Q133*H133</f>
        <v>0.0012949999999999999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190</v>
      </c>
      <c r="AT133" s="238" t="s">
        <v>155</v>
      </c>
      <c r="AU133" s="238" t="s">
        <v>160</v>
      </c>
      <c r="AY133" s="14" t="s">
        <v>153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160</v>
      </c>
      <c r="BK133" s="239">
        <f>ROUND(I133*H133,2)</f>
        <v>0</v>
      </c>
      <c r="BL133" s="14" t="s">
        <v>190</v>
      </c>
      <c r="BM133" s="238" t="s">
        <v>326</v>
      </c>
    </row>
    <row r="134" s="2" customFormat="1" ht="24.15" customHeight="1">
      <c r="A134" s="35"/>
      <c r="B134" s="36"/>
      <c r="C134" s="226" t="s">
        <v>166</v>
      </c>
      <c r="D134" s="226" t="s">
        <v>155</v>
      </c>
      <c r="E134" s="227" t="s">
        <v>203</v>
      </c>
      <c r="F134" s="228" t="s">
        <v>204</v>
      </c>
      <c r="G134" s="229" t="s">
        <v>181</v>
      </c>
      <c r="H134" s="230">
        <v>0.5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190</v>
      </c>
      <c r="AT134" s="238" t="s">
        <v>155</v>
      </c>
      <c r="AU134" s="238" t="s">
        <v>160</v>
      </c>
      <c r="AY134" s="14" t="s">
        <v>153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160</v>
      </c>
      <c r="BK134" s="239">
        <f>ROUND(I134*H134,2)</f>
        <v>0</v>
      </c>
      <c r="BL134" s="14" t="s">
        <v>190</v>
      </c>
      <c r="BM134" s="238" t="s">
        <v>327</v>
      </c>
    </row>
    <row r="135" s="12" customFormat="1" ht="22.8" customHeight="1">
      <c r="A135" s="12"/>
      <c r="B135" s="210"/>
      <c r="C135" s="211"/>
      <c r="D135" s="212" t="s">
        <v>74</v>
      </c>
      <c r="E135" s="224" t="s">
        <v>206</v>
      </c>
      <c r="F135" s="224" t="s">
        <v>207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0.0027799999999999999</v>
      </c>
      <c r="S135" s="218"/>
      <c r="T135" s="22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160</v>
      </c>
      <c r="AT135" s="222" t="s">
        <v>74</v>
      </c>
      <c r="AU135" s="222" t="s">
        <v>82</v>
      </c>
      <c r="AY135" s="221" t="s">
        <v>153</v>
      </c>
      <c r="BK135" s="223">
        <f>SUM(BK136:BK137)</f>
        <v>0</v>
      </c>
    </row>
    <row r="136" s="2" customFormat="1" ht="24.15" customHeight="1">
      <c r="A136" s="35"/>
      <c r="B136" s="36"/>
      <c r="C136" s="226" t="s">
        <v>198</v>
      </c>
      <c r="D136" s="226" t="s">
        <v>155</v>
      </c>
      <c r="E136" s="227" t="s">
        <v>209</v>
      </c>
      <c r="F136" s="228" t="s">
        <v>210</v>
      </c>
      <c r="G136" s="229" t="s">
        <v>284</v>
      </c>
      <c r="H136" s="230">
        <v>23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190</v>
      </c>
      <c r="AT136" s="238" t="s">
        <v>155</v>
      </c>
      <c r="AU136" s="238" t="s">
        <v>160</v>
      </c>
      <c r="AY136" s="14" t="s">
        <v>153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160</v>
      </c>
      <c r="BK136" s="239">
        <f>ROUND(I136*H136,2)</f>
        <v>0</v>
      </c>
      <c r="BL136" s="14" t="s">
        <v>190</v>
      </c>
      <c r="BM136" s="238" t="s">
        <v>328</v>
      </c>
    </row>
    <row r="137" s="2" customFormat="1" ht="16.5" customHeight="1">
      <c r="A137" s="35"/>
      <c r="B137" s="36"/>
      <c r="C137" s="240" t="s">
        <v>202</v>
      </c>
      <c r="D137" s="240" t="s">
        <v>193</v>
      </c>
      <c r="E137" s="241" t="s">
        <v>212</v>
      </c>
      <c r="F137" s="242" t="s">
        <v>213</v>
      </c>
      <c r="G137" s="243" t="s">
        <v>158</v>
      </c>
      <c r="H137" s="244">
        <v>0.5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0.0055599999999999998</v>
      </c>
      <c r="R137" s="236">
        <f>Q137*H137</f>
        <v>0.0027799999999999999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196</v>
      </c>
      <c r="AT137" s="238" t="s">
        <v>193</v>
      </c>
      <c r="AU137" s="238" t="s">
        <v>160</v>
      </c>
      <c r="AY137" s="14" t="s">
        <v>153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160</v>
      </c>
      <c r="BK137" s="239">
        <f>ROUND(I137*H137,2)</f>
        <v>0</v>
      </c>
      <c r="BL137" s="14" t="s">
        <v>190</v>
      </c>
      <c r="BM137" s="238" t="s">
        <v>329</v>
      </c>
    </row>
    <row r="138" s="12" customFormat="1" ht="22.8" customHeight="1">
      <c r="A138" s="12"/>
      <c r="B138" s="210"/>
      <c r="C138" s="211"/>
      <c r="D138" s="212" t="s">
        <v>74</v>
      </c>
      <c r="E138" s="224" t="s">
        <v>215</v>
      </c>
      <c r="F138" s="224" t="s">
        <v>216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SUM(P139:P140)</f>
        <v>0</v>
      </c>
      <c r="Q138" s="218"/>
      <c r="R138" s="219">
        <f>SUM(R139:R140)</f>
        <v>5.0000000000000002E-05</v>
      </c>
      <c r="S138" s="218"/>
      <c r="T138" s="220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160</v>
      </c>
      <c r="AT138" s="222" t="s">
        <v>74</v>
      </c>
      <c r="AU138" s="222" t="s">
        <v>82</v>
      </c>
      <c r="AY138" s="221" t="s">
        <v>153</v>
      </c>
      <c r="BK138" s="223">
        <f>SUM(BK139:BK140)</f>
        <v>0</v>
      </c>
    </row>
    <row r="139" s="2" customFormat="1" ht="16.5" customHeight="1">
      <c r="A139" s="35"/>
      <c r="B139" s="36"/>
      <c r="C139" s="226" t="s">
        <v>221</v>
      </c>
      <c r="D139" s="226" t="s">
        <v>155</v>
      </c>
      <c r="E139" s="227" t="s">
        <v>226</v>
      </c>
      <c r="F139" s="228" t="s">
        <v>227</v>
      </c>
      <c r="G139" s="229" t="s">
        <v>232</v>
      </c>
      <c r="H139" s="230">
        <v>1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94"/>
      <c r="P139" s="236">
        <f>O139*H139</f>
        <v>0</v>
      </c>
      <c r="Q139" s="236">
        <v>5.0000000000000002E-05</v>
      </c>
      <c r="R139" s="236">
        <f>Q139*H139</f>
        <v>5.0000000000000002E-05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190</v>
      </c>
      <c r="AT139" s="238" t="s">
        <v>155</v>
      </c>
      <c r="AU139" s="238" t="s">
        <v>160</v>
      </c>
      <c r="AY139" s="14" t="s">
        <v>153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160</v>
      </c>
      <c r="BK139" s="239">
        <f>ROUND(I139*H139,2)</f>
        <v>0</v>
      </c>
      <c r="BL139" s="14" t="s">
        <v>190</v>
      </c>
      <c r="BM139" s="238" t="s">
        <v>330</v>
      </c>
    </row>
    <row r="140" s="2" customFormat="1" ht="16.5" customHeight="1">
      <c r="A140" s="35"/>
      <c r="B140" s="36"/>
      <c r="C140" s="226" t="s">
        <v>225</v>
      </c>
      <c r="D140" s="226" t="s">
        <v>155</v>
      </c>
      <c r="E140" s="227" t="s">
        <v>230</v>
      </c>
      <c r="F140" s="228" t="s">
        <v>331</v>
      </c>
      <c r="G140" s="229" t="s">
        <v>232</v>
      </c>
      <c r="H140" s="230">
        <v>1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190</v>
      </c>
      <c r="AT140" s="238" t="s">
        <v>155</v>
      </c>
      <c r="AU140" s="238" t="s">
        <v>160</v>
      </c>
      <c r="AY140" s="14" t="s">
        <v>153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160</v>
      </c>
      <c r="BK140" s="239">
        <f>ROUND(I140*H140,2)</f>
        <v>0</v>
      </c>
      <c r="BL140" s="14" t="s">
        <v>190</v>
      </c>
      <c r="BM140" s="238" t="s">
        <v>332</v>
      </c>
    </row>
    <row r="141" s="12" customFormat="1" ht="22.8" customHeight="1">
      <c r="A141" s="12"/>
      <c r="B141" s="210"/>
      <c r="C141" s="211"/>
      <c r="D141" s="212" t="s">
        <v>74</v>
      </c>
      <c r="E141" s="224" t="s">
        <v>242</v>
      </c>
      <c r="F141" s="224" t="s">
        <v>243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SUM(P142:P145)</f>
        <v>0</v>
      </c>
      <c r="Q141" s="218"/>
      <c r="R141" s="219">
        <f>SUM(R142:R145)</f>
        <v>0.00214</v>
      </c>
      <c r="S141" s="218"/>
      <c r="T141" s="220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160</v>
      </c>
      <c r="AT141" s="222" t="s">
        <v>74</v>
      </c>
      <c r="AU141" s="222" t="s">
        <v>82</v>
      </c>
      <c r="AY141" s="221" t="s">
        <v>153</v>
      </c>
      <c r="BK141" s="223">
        <f>SUM(BK142:BK145)</f>
        <v>0</v>
      </c>
    </row>
    <row r="142" s="2" customFormat="1" ht="16.5" customHeight="1">
      <c r="A142" s="35"/>
      <c r="B142" s="36"/>
      <c r="C142" s="226" t="s">
        <v>251</v>
      </c>
      <c r="D142" s="226" t="s">
        <v>155</v>
      </c>
      <c r="E142" s="227" t="s">
        <v>244</v>
      </c>
      <c r="F142" s="228" t="s">
        <v>333</v>
      </c>
      <c r="G142" s="229" t="s">
        <v>232</v>
      </c>
      <c r="H142" s="230">
        <v>2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5.0000000000000002E-05</v>
      </c>
      <c r="R142" s="236">
        <f>Q142*H142</f>
        <v>0.00010000000000000001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190</v>
      </c>
      <c r="AT142" s="238" t="s">
        <v>155</v>
      </c>
      <c r="AU142" s="238" t="s">
        <v>160</v>
      </c>
      <c r="AY142" s="14" t="s">
        <v>153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160</v>
      </c>
      <c r="BK142" s="239">
        <f>ROUND(I142*H142,2)</f>
        <v>0</v>
      </c>
      <c r="BL142" s="14" t="s">
        <v>190</v>
      </c>
      <c r="BM142" s="238" t="s">
        <v>334</v>
      </c>
    </row>
    <row r="143" s="2" customFormat="1" ht="16.5" customHeight="1">
      <c r="A143" s="35"/>
      <c r="B143" s="36"/>
      <c r="C143" s="226" t="s">
        <v>262</v>
      </c>
      <c r="D143" s="226" t="s">
        <v>155</v>
      </c>
      <c r="E143" s="227" t="s">
        <v>248</v>
      </c>
      <c r="F143" s="228" t="s">
        <v>335</v>
      </c>
      <c r="G143" s="229" t="s">
        <v>232</v>
      </c>
      <c r="H143" s="230">
        <v>2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6.9999999999999994E-05</v>
      </c>
      <c r="R143" s="236">
        <f>Q143*H143</f>
        <v>0.00013999999999999999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190</v>
      </c>
      <c r="AT143" s="238" t="s">
        <v>155</v>
      </c>
      <c r="AU143" s="238" t="s">
        <v>160</v>
      </c>
      <c r="AY143" s="14" t="s">
        <v>153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160</v>
      </c>
      <c r="BK143" s="239">
        <f>ROUND(I143*H143,2)</f>
        <v>0</v>
      </c>
      <c r="BL143" s="14" t="s">
        <v>190</v>
      </c>
      <c r="BM143" s="238" t="s">
        <v>336</v>
      </c>
    </row>
    <row r="144" s="2" customFormat="1" ht="16.5" customHeight="1">
      <c r="A144" s="35"/>
      <c r="B144" s="36"/>
      <c r="C144" s="240" t="s">
        <v>337</v>
      </c>
      <c r="D144" s="240" t="s">
        <v>193</v>
      </c>
      <c r="E144" s="241" t="s">
        <v>338</v>
      </c>
      <c r="F144" s="242" t="s">
        <v>273</v>
      </c>
      <c r="G144" s="243" t="s">
        <v>232</v>
      </c>
      <c r="H144" s="244">
        <v>1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0.0019</v>
      </c>
      <c r="R144" s="236">
        <f>Q144*H144</f>
        <v>0.0019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196</v>
      </c>
      <c r="AT144" s="238" t="s">
        <v>193</v>
      </c>
      <c r="AU144" s="238" t="s">
        <v>160</v>
      </c>
      <c r="AY144" s="14" t="s">
        <v>153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160</v>
      </c>
      <c r="BK144" s="239">
        <f>ROUND(I144*H144,2)</f>
        <v>0</v>
      </c>
      <c r="BL144" s="14" t="s">
        <v>190</v>
      </c>
      <c r="BM144" s="238" t="s">
        <v>339</v>
      </c>
    </row>
    <row r="145" s="2" customFormat="1" ht="24.15" customHeight="1">
      <c r="A145" s="35"/>
      <c r="B145" s="36"/>
      <c r="C145" s="226" t="s">
        <v>7</v>
      </c>
      <c r="D145" s="226" t="s">
        <v>155</v>
      </c>
      <c r="E145" s="227" t="s">
        <v>252</v>
      </c>
      <c r="F145" s="228" t="s">
        <v>253</v>
      </c>
      <c r="G145" s="229" t="s">
        <v>181</v>
      </c>
      <c r="H145" s="230">
        <v>0.10000000000000001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190</v>
      </c>
      <c r="AT145" s="238" t="s">
        <v>155</v>
      </c>
      <c r="AU145" s="238" t="s">
        <v>160</v>
      </c>
      <c r="AY145" s="14" t="s">
        <v>153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160</v>
      </c>
      <c r="BK145" s="239">
        <f>ROUND(I145*H145,2)</f>
        <v>0</v>
      </c>
      <c r="BL145" s="14" t="s">
        <v>190</v>
      </c>
      <c r="BM145" s="238" t="s">
        <v>340</v>
      </c>
    </row>
    <row r="146" s="12" customFormat="1" ht="22.8" customHeight="1">
      <c r="A146" s="12"/>
      <c r="B146" s="210"/>
      <c r="C146" s="211"/>
      <c r="D146" s="212" t="s">
        <v>74</v>
      </c>
      <c r="E146" s="224" t="s">
        <v>255</v>
      </c>
      <c r="F146" s="224" t="s">
        <v>256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SUM(P147:P149)</f>
        <v>0</v>
      </c>
      <c r="Q146" s="218"/>
      <c r="R146" s="219">
        <f>SUM(R147:R149)</f>
        <v>0.00071000000000000002</v>
      </c>
      <c r="S146" s="218"/>
      <c r="T146" s="220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160</v>
      </c>
      <c r="AT146" s="222" t="s">
        <v>74</v>
      </c>
      <c r="AU146" s="222" t="s">
        <v>82</v>
      </c>
      <c r="AY146" s="221" t="s">
        <v>153</v>
      </c>
      <c r="BK146" s="223">
        <f>SUM(BK147:BK149)</f>
        <v>0</v>
      </c>
    </row>
    <row r="147" s="2" customFormat="1" ht="16.5" customHeight="1">
      <c r="A147" s="35"/>
      <c r="B147" s="36"/>
      <c r="C147" s="226" t="s">
        <v>257</v>
      </c>
      <c r="D147" s="226" t="s">
        <v>155</v>
      </c>
      <c r="E147" s="227" t="s">
        <v>258</v>
      </c>
      <c r="F147" s="228" t="s">
        <v>259</v>
      </c>
      <c r="G147" s="229" t="s">
        <v>260</v>
      </c>
      <c r="H147" s="230">
        <v>1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0.00036999999999999999</v>
      </c>
      <c r="R147" s="236">
        <f>Q147*H147</f>
        <v>0.00036999999999999999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190</v>
      </c>
      <c r="AT147" s="238" t="s">
        <v>155</v>
      </c>
      <c r="AU147" s="238" t="s">
        <v>160</v>
      </c>
      <c r="AY147" s="14" t="s">
        <v>153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160</v>
      </c>
      <c r="BK147" s="239">
        <f>ROUND(I147*H147,2)</f>
        <v>0</v>
      </c>
      <c r="BL147" s="14" t="s">
        <v>190</v>
      </c>
      <c r="BM147" s="238" t="s">
        <v>341</v>
      </c>
    </row>
    <row r="148" s="2" customFormat="1" ht="21.75" customHeight="1">
      <c r="A148" s="35"/>
      <c r="B148" s="36"/>
      <c r="C148" s="226" t="s">
        <v>234</v>
      </c>
      <c r="D148" s="226" t="s">
        <v>155</v>
      </c>
      <c r="E148" s="227" t="s">
        <v>263</v>
      </c>
      <c r="F148" s="228" t="s">
        <v>264</v>
      </c>
      <c r="G148" s="229" t="s">
        <v>260</v>
      </c>
      <c r="H148" s="230">
        <v>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94"/>
      <c r="P148" s="236">
        <f>O148*H148</f>
        <v>0</v>
      </c>
      <c r="Q148" s="236">
        <v>0.00010000000000000001</v>
      </c>
      <c r="R148" s="236">
        <f>Q148*H148</f>
        <v>0.00010000000000000001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190</v>
      </c>
      <c r="AT148" s="238" t="s">
        <v>155</v>
      </c>
      <c r="AU148" s="238" t="s">
        <v>160</v>
      </c>
      <c r="AY148" s="14" t="s">
        <v>153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160</v>
      </c>
      <c r="BK148" s="239">
        <f>ROUND(I148*H148,2)</f>
        <v>0</v>
      </c>
      <c r="BL148" s="14" t="s">
        <v>190</v>
      </c>
      <c r="BM148" s="238" t="s">
        <v>342</v>
      </c>
    </row>
    <row r="149" s="2" customFormat="1" ht="16.5" customHeight="1">
      <c r="A149" s="35"/>
      <c r="B149" s="36"/>
      <c r="C149" s="226" t="s">
        <v>238</v>
      </c>
      <c r="D149" s="226" t="s">
        <v>155</v>
      </c>
      <c r="E149" s="227" t="s">
        <v>266</v>
      </c>
      <c r="F149" s="228" t="s">
        <v>267</v>
      </c>
      <c r="G149" s="229" t="s">
        <v>260</v>
      </c>
      <c r="H149" s="230">
        <v>2</v>
      </c>
      <c r="I149" s="231"/>
      <c r="J149" s="232">
        <f>ROUND(I149*H149,2)</f>
        <v>0</v>
      </c>
      <c r="K149" s="233"/>
      <c r="L149" s="41"/>
      <c r="M149" s="251" t="s">
        <v>1</v>
      </c>
      <c r="N149" s="252" t="s">
        <v>41</v>
      </c>
      <c r="O149" s="253"/>
      <c r="P149" s="254">
        <f>O149*H149</f>
        <v>0</v>
      </c>
      <c r="Q149" s="254">
        <v>0.00012</v>
      </c>
      <c r="R149" s="254">
        <f>Q149*H149</f>
        <v>0.00024000000000000001</v>
      </c>
      <c r="S149" s="254">
        <v>0</v>
      </c>
      <c r="T149" s="25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190</v>
      </c>
      <c r="AT149" s="238" t="s">
        <v>155</v>
      </c>
      <c r="AU149" s="238" t="s">
        <v>160</v>
      </c>
      <c r="AY149" s="14" t="s">
        <v>153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160</v>
      </c>
      <c r="BK149" s="239">
        <f>ROUND(I149*H149,2)</f>
        <v>0</v>
      </c>
      <c r="BL149" s="14" t="s">
        <v>190</v>
      </c>
      <c r="BM149" s="238" t="s">
        <v>343</v>
      </c>
    </row>
    <row r="150" s="2" customFormat="1" ht="6.96" customHeight="1">
      <c r="A150" s="35"/>
      <c r="B150" s="69"/>
      <c r="C150" s="70"/>
      <c r="D150" s="70"/>
      <c r="E150" s="70"/>
      <c r="F150" s="70"/>
      <c r="G150" s="70"/>
      <c r="H150" s="70"/>
      <c r="I150" s="70"/>
      <c r="J150" s="70"/>
      <c r="K150" s="70"/>
      <c r="L150" s="41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sheet="1" autoFilter="0" formatColumns="0" formatRows="0" objects="1" scenarios="1" spinCount="100000" saltValue="r1bAcED+YII9CYS+idWSDxtuKudpsYWkBSLM+L/YuFvoGft4lp659eoT21NY7Brgg0H8+qp2wkz4HJnHLsWcMQ==" hashValue="BbFv4t/orbJPB9fAUd+QQRzB3Qu6ztzkoacRP2ZKXduAiLIAf3AFy7sZUDVlmfwVEmIWK+qN4Uv4gVoXXXZGWw==" algorithmName="SHA-512" password="CC35"/>
  <autoFilter ref="C124:K14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344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ROUND((SUM(BE123:BE139)),  2)</f>
        <v>0</v>
      </c>
      <c r="G33" s="159"/>
      <c r="H33" s="159"/>
      <c r="I33" s="160">
        <v>0.20000000000000001</v>
      </c>
      <c r="J33" s="158">
        <f>ROUND(((SUM(BE123:BE139))*I33),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ROUND((SUM(BF123:BF139)),  2)</f>
        <v>0</v>
      </c>
      <c r="G34" s="159"/>
      <c r="H34" s="159"/>
      <c r="I34" s="160">
        <v>0.20000000000000001</v>
      </c>
      <c r="J34" s="158">
        <f>ROUND(((SUM(BF123:BF139))*I34),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ROUND((SUM(BG123:BG139)),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ROUND((SUM(BH123:BH139)),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ROUND((SUM(BI123:BI139)),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007 - LAVIČKA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J124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J125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130</v>
      </c>
      <c r="E99" s="195"/>
      <c r="F99" s="195"/>
      <c r="G99" s="195"/>
      <c r="H99" s="195"/>
      <c r="I99" s="195"/>
      <c r="J99" s="196">
        <f>J127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133</v>
      </c>
      <c r="E100" s="189"/>
      <c r="F100" s="189"/>
      <c r="G100" s="189"/>
      <c r="H100" s="189"/>
      <c r="I100" s="189"/>
      <c r="J100" s="190">
        <f>J129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134</v>
      </c>
      <c r="E101" s="195"/>
      <c r="F101" s="195"/>
      <c r="G101" s="195"/>
      <c r="H101" s="195"/>
      <c r="I101" s="195"/>
      <c r="J101" s="196">
        <f>J130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135</v>
      </c>
      <c r="E102" s="195"/>
      <c r="F102" s="195"/>
      <c r="G102" s="195"/>
      <c r="H102" s="195"/>
      <c r="I102" s="195"/>
      <c r="J102" s="196">
        <f>J133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138</v>
      </c>
      <c r="E103" s="195"/>
      <c r="F103" s="195"/>
      <c r="G103" s="195"/>
      <c r="H103" s="195"/>
      <c r="I103" s="195"/>
      <c r="J103" s="196">
        <f>J136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139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Detské ihrisko Rodinka ul. Sv. Anny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121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>007 - LAVIČKA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>Podolínec</v>
      </c>
      <c r="G117" s="37"/>
      <c r="H117" s="37"/>
      <c r="I117" s="29" t="s">
        <v>21</v>
      </c>
      <c r="J117" s="82" t="str">
        <f>IF(J12="","",J12)</f>
        <v>9. 3. 2023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>Mesto Podolínec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>Mgr. Michal Marhefka MBA, AA-367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8"/>
      <c r="B122" s="199"/>
      <c r="C122" s="200" t="s">
        <v>140</v>
      </c>
      <c r="D122" s="201" t="s">
        <v>60</v>
      </c>
      <c r="E122" s="201" t="s">
        <v>56</v>
      </c>
      <c r="F122" s="201" t="s">
        <v>57</v>
      </c>
      <c r="G122" s="201" t="s">
        <v>141</v>
      </c>
      <c r="H122" s="201" t="s">
        <v>142</v>
      </c>
      <c r="I122" s="201" t="s">
        <v>143</v>
      </c>
      <c r="J122" s="202" t="s">
        <v>125</v>
      </c>
      <c r="K122" s="203" t="s">
        <v>144</v>
      </c>
      <c r="L122" s="204"/>
      <c r="M122" s="103" t="s">
        <v>1</v>
      </c>
      <c r="N122" s="104" t="s">
        <v>39</v>
      </c>
      <c r="O122" s="104" t="s">
        <v>145</v>
      </c>
      <c r="P122" s="104" t="s">
        <v>146</v>
      </c>
      <c r="Q122" s="104" t="s">
        <v>147</v>
      </c>
      <c r="R122" s="104" t="s">
        <v>148</v>
      </c>
      <c r="S122" s="104" t="s">
        <v>149</v>
      </c>
      <c r="T122" s="105" t="s">
        <v>150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5"/>
      <c r="B123" s="36"/>
      <c r="C123" s="110" t="s">
        <v>126</v>
      </c>
      <c r="D123" s="37"/>
      <c r="E123" s="37"/>
      <c r="F123" s="37"/>
      <c r="G123" s="37"/>
      <c r="H123" s="37"/>
      <c r="I123" s="37"/>
      <c r="J123" s="205">
        <f>BK123</f>
        <v>0</v>
      </c>
      <c r="K123" s="37"/>
      <c r="L123" s="41"/>
      <c r="M123" s="106"/>
      <c r="N123" s="206"/>
      <c r="O123" s="107"/>
      <c r="P123" s="207">
        <f>P124+P129</f>
        <v>0</v>
      </c>
      <c r="Q123" s="107"/>
      <c r="R123" s="207">
        <f>R124+R129</f>
        <v>0.72028022000000003</v>
      </c>
      <c r="S123" s="107"/>
      <c r="T123" s="208">
        <f>T124+T129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127</v>
      </c>
      <c r="BK123" s="209">
        <f>BK124+BK129</f>
        <v>0</v>
      </c>
    </row>
    <row r="124" s="12" customFormat="1" ht="25.92" customHeight="1">
      <c r="A124" s="12"/>
      <c r="B124" s="210"/>
      <c r="C124" s="211"/>
      <c r="D124" s="212" t="s">
        <v>74</v>
      </c>
      <c r="E124" s="213" t="s">
        <v>151</v>
      </c>
      <c r="F124" s="213" t="s">
        <v>152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P125+P127</f>
        <v>0</v>
      </c>
      <c r="Q124" s="218"/>
      <c r="R124" s="219">
        <f>R125+R127</f>
        <v>0.71926272000000002</v>
      </c>
      <c r="S124" s="218"/>
      <c r="T124" s="220">
        <f>T125+T127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82</v>
      </c>
      <c r="AT124" s="222" t="s">
        <v>74</v>
      </c>
      <c r="AU124" s="222" t="s">
        <v>75</v>
      </c>
      <c r="AY124" s="221" t="s">
        <v>153</v>
      </c>
      <c r="BK124" s="223">
        <f>BK125+BK127</f>
        <v>0</v>
      </c>
    </row>
    <row r="125" s="12" customFormat="1" ht="22.8" customHeight="1">
      <c r="A125" s="12"/>
      <c r="B125" s="210"/>
      <c r="C125" s="211"/>
      <c r="D125" s="212" t="s">
        <v>74</v>
      </c>
      <c r="E125" s="224" t="s">
        <v>82</v>
      </c>
      <c r="F125" s="224" t="s">
        <v>154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P126</f>
        <v>0</v>
      </c>
      <c r="Q125" s="218"/>
      <c r="R125" s="219">
        <f>R126</f>
        <v>0</v>
      </c>
      <c r="S125" s="218"/>
      <c r="T125" s="22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82</v>
      </c>
      <c r="AT125" s="222" t="s">
        <v>74</v>
      </c>
      <c r="AU125" s="222" t="s">
        <v>82</v>
      </c>
      <c r="AY125" s="221" t="s">
        <v>153</v>
      </c>
      <c r="BK125" s="223">
        <f>BK126</f>
        <v>0</v>
      </c>
    </row>
    <row r="126" s="2" customFormat="1" ht="21.75" customHeight="1">
      <c r="A126" s="35"/>
      <c r="B126" s="36"/>
      <c r="C126" s="226" t="s">
        <v>82</v>
      </c>
      <c r="D126" s="226" t="s">
        <v>155</v>
      </c>
      <c r="E126" s="227" t="s">
        <v>156</v>
      </c>
      <c r="F126" s="228" t="s">
        <v>157</v>
      </c>
      <c r="G126" s="229" t="s">
        <v>158</v>
      </c>
      <c r="H126" s="230">
        <v>0.28799999999999998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159</v>
      </c>
      <c r="AT126" s="238" t="s">
        <v>155</v>
      </c>
      <c r="AU126" s="238" t="s">
        <v>160</v>
      </c>
      <c r="AY126" s="14" t="s">
        <v>153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160</v>
      </c>
      <c r="BK126" s="239">
        <f>ROUND(I126*H126,2)</f>
        <v>0</v>
      </c>
      <c r="BL126" s="14" t="s">
        <v>159</v>
      </c>
      <c r="BM126" s="238" t="s">
        <v>345</v>
      </c>
    </row>
    <row r="127" s="12" customFormat="1" ht="22.8" customHeight="1">
      <c r="A127" s="12"/>
      <c r="B127" s="210"/>
      <c r="C127" s="211"/>
      <c r="D127" s="212" t="s">
        <v>74</v>
      </c>
      <c r="E127" s="224" t="s">
        <v>160</v>
      </c>
      <c r="F127" s="224" t="s">
        <v>162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0.71926272000000002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82</v>
      </c>
      <c r="AT127" s="222" t="s">
        <v>74</v>
      </c>
      <c r="AU127" s="222" t="s">
        <v>82</v>
      </c>
      <c r="AY127" s="221" t="s">
        <v>153</v>
      </c>
      <c r="BK127" s="223">
        <f>BK128</f>
        <v>0</v>
      </c>
    </row>
    <row r="128" s="2" customFormat="1" ht="16.5" customHeight="1">
      <c r="A128" s="35"/>
      <c r="B128" s="36"/>
      <c r="C128" s="226" t="s">
        <v>160</v>
      </c>
      <c r="D128" s="226" t="s">
        <v>155</v>
      </c>
      <c r="E128" s="227" t="s">
        <v>163</v>
      </c>
      <c r="F128" s="228" t="s">
        <v>164</v>
      </c>
      <c r="G128" s="229" t="s">
        <v>158</v>
      </c>
      <c r="H128" s="230">
        <v>0.28799999999999998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2.4974400000000001</v>
      </c>
      <c r="R128" s="236">
        <f>Q128*H128</f>
        <v>0.71926272000000002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159</v>
      </c>
      <c r="AT128" s="238" t="s">
        <v>155</v>
      </c>
      <c r="AU128" s="238" t="s">
        <v>160</v>
      </c>
      <c r="AY128" s="14" t="s">
        <v>153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160</v>
      </c>
      <c r="BK128" s="239">
        <f>ROUND(I128*H128,2)</f>
        <v>0</v>
      </c>
      <c r="BL128" s="14" t="s">
        <v>159</v>
      </c>
      <c r="BM128" s="238" t="s">
        <v>346</v>
      </c>
    </row>
    <row r="129" s="12" customFormat="1" ht="25.92" customHeight="1">
      <c r="A129" s="12"/>
      <c r="B129" s="210"/>
      <c r="C129" s="211"/>
      <c r="D129" s="212" t="s">
        <v>74</v>
      </c>
      <c r="E129" s="213" t="s">
        <v>183</v>
      </c>
      <c r="F129" s="213" t="s">
        <v>184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P130+P133+P136</f>
        <v>0</v>
      </c>
      <c r="Q129" s="218"/>
      <c r="R129" s="219">
        <f>R130+R133+R136</f>
        <v>0.0010175</v>
      </c>
      <c r="S129" s="218"/>
      <c r="T129" s="220">
        <f>T130+T133+T136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160</v>
      </c>
      <c r="AT129" s="222" t="s">
        <v>74</v>
      </c>
      <c r="AU129" s="222" t="s">
        <v>75</v>
      </c>
      <c r="AY129" s="221" t="s">
        <v>153</v>
      </c>
      <c r="BK129" s="223">
        <f>BK130+BK133+BK136</f>
        <v>0</v>
      </c>
    </row>
    <row r="130" s="12" customFormat="1" ht="22.8" customHeight="1">
      <c r="A130" s="12"/>
      <c r="B130" s="210"/>
      <c r="C130" s="211"/>
      <c r="D130" s="212" t="s">
        <v>74</v>
      </c>
      <c r="E130" s="224" t="s">
        <v>185</v>
      </c>
      <c r="F130" s="224" t="s">
        <v>186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SUM(P131:P132)</f>
        <v>0</v>
      </c>
      <c r="Q130" s="218"/>
      <c r="R130" s="219">
        <f>SUM(R131:R132)</f>
        <v>0.00025900000000000001</v>
      </c>
      <c r="S130" s="218"/>
      <c r="T130" s="220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160</v>
      </c>
      <c r="AT130" s="222" t="s">
        <v>74</v>
      </c>
      <c r="AU130" s="222" t="s">
        <v>82</v>
      </c>
      <c r="AY130" s="221" t="s">
        <v>153</v>
      </c>
      <c r="BK130" s="223">
        <f>SUM(BK131:BK132)</f>
        <v>0</v>
      </c>
    </row>
    <row r="131" s="2" customFormat="1" ht="24.15" customHeight="1">
      <c r="A131" s="35"/>
      <c r="B131" s="36"/>
      <c r="C131" s="226" t="s">
        <v>208</v>
      </c>
      <c r="D131" s="226" t="s">
        <v>155</v>
      </c>
      <c r="E131" s="227" t="s">
        <v>199</v>
      </c>
      <c r="F131" s="228" t="s">
        <v>200</v>
      </c>
      <c r="G131" s="229" t="s">
        <v>158</v>
      </c>
      <c r="H131" s="230">
        <v>0.10000000000000001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0.0025899999999999999</v>
      </c>
      <c r="R131" s="236">
        <f>Q131*H131</f>
        <v>0.00025900000000000001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190</v>
      </c>
      <c r="AT131" s="238" t="s">
        <v>155</v>
      </c>
      <c r="AU131" s="238" t="s">
        <v>160</v>
      </c>
      <c r="AY131" s="14" t="s">
        <v>153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160</v>
      </c>
      <c r="BK131" s="239">
        <f>ROUND(I131*H131,2)</f>
        <v>0</v>
      </c>
      <c r="BL131" s="14" t="s">
        <v>190</v>
      </c>
      <c r="BM131" s="238" t="s">
        <v>347</v>
      </c>
    </row>
    <row r="132" s="2" customFormat="1" ht="24.15" customHeight="1">
      <c r="A132" s="35"/>
      <c r="B132" s="36"/>
      <c r="C132" s="226" t="s">
        <v>166</v>
      </c>
      <c r="D132" s="226" t="s">
        <v>155</v>
      </c>
      <c r="E132" s="227" t="s">
        <v>203</v>
      </c>
      <c r="F132" s="228" t="s">
        <v>204</v>
      </c>
      <c r="G132" s="229" t="s">
        <v>181</v>
      </c>
      <c r="H132" s="230">
        <v>0.10000000000000001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190</v>
      </c>
      <c r="AT132" s="238" t="s">
        <v>155</v>
      </c>
      <c r="AU132" s="238" t="s">
        <v>160</v>
      </c>
      <c r="AY132" s="14" t="s">
        <v>153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160</v>
      </c>
      <c r="BK132" s="239">
        <f>ROUND(I132*H132,2)</f>
        <v>0</v>
      </c>
      <c r="BL132" s="14" t="s">
        <v>190</v>
      </c>
      <c r="BM132" s="238" t="s">
        <v>348</v>
      </c>
    </row>
    <row r="133" s="12" customFormat="1" ht="22.8" customHeight="1">
      <c r="A133" s="12"/>
      <c r="B133" s="210"/>
      <c r="C133" s="211"/>
      <c r="D133" s="212" t="s">
        <v>74</v>
      </c>
      <c r="E133" s="224" t="s">
        <v>206</v>
      </c>
      <c r="F133" s="224" t="s">
        <v>207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SUM(P134:P135)</f>
        <v>0</v>
      </c>
      <c r="Q133" s="218"/>
      <c r="R133" s="219">
        <f>SUM(R134:R135)</f>
        <v>0.00055599999999999996</v>
      </c>
      <c r="S133" s="218"/>
      <c r="T133" s="220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160</v>
      </c>
      <c r="AT133" s="222" t="s">
        <v>74</v>
      </c>
      <c r="AU133" s="222" t="s">
        <v>82</v>
      </c>
      <c r="AY133" s="221" t="s">
        <v>153</v>
      </c>
      <c r="BK133" s="223">
        <f>SUM(BK134:BK135)</f>
        <v>0</v>
      </c>
    </row>
    <row r="134" s="2" customFormat="1" ht="24.15" customHeight="1">
      <c r="A134" s="35"/>
      <c r="B134" s="36"/>
      <c r="C134" s="226" t="s">
        <v>198</v>
      </c>
      <c r="D134" s="226" t="s">
        <v>155</v>
      </c>
      <c r="E134" s="227" t="s">
        <v>209</v>
      </c>
      <c r="F134" s="228" t="s">
        <v>210</v>
      </c>
      <c r="G134" s="229" t="s">
        <v>284</v>
      </c>
      <c r="H134" s="230">
        <v>6.2000000000000002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190</v>
      </c>
      <c r="AT134" s="238" t="s">
        <v>155</v>
      </c>
      <c r="AU134" s="238" t="s">
        <v>160</v>
      </c>
      <c r="AY134" s="14" t="s">
        <v>153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160</v>
      </c>
      <c r="BK134" s="239">
        <f>ROUND(I134*H134,2)</f>
        <v>0</v>
      </c>
      <c r="BL134" s="14" t="s">
        <v>190</v>
      </c>
      <c r="BM134" s="238" t="s">
        <v>349</v>
      </c>
    </row>
    <row r="135" s="2" customFormat="1" ht="16.5" customHeight="1">
      <c r="A135" s="35"/>
      <c r="B135" s="36"/>
      <c r="C135" s="240" t="s">
        <v>202</v>
      </c>
      <c r="D135" s="240" t="s">
        <v>193</v>
      </c>
      <c r="E135" s="241" t="s">
        <v>212</v>
      </c>
      <c r="F135" s="242" t="s">
        <v>213</v>
      </c>
      <c r="G135" s="243" t="s">
        <v>158</v>
      </c>
      <c r="H135" s="244">
        <v>0.10000000000000001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41</v>
      </c>
      <c r="O135" s="94"/>
      <c r="P135" s="236">
        <f>O135*H135</f>
        <v>0</v>
      </c>
      <c r="Q135" s="236">
        <v>0.0055599999999999998</v>
      </c>
      <c r="R135" s="236">
        <f>Q135*H135</f>
        <v>0.00055599999999999996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196</v>
      </c>
      <c r="AT135" s="238" t="s">
        <v>193</v>
      </c>
      <c r="AU135" s="238" t="s">
        <v>160</v>
      </c>
      <c r="AY135" s="14" t="s">
        <v>153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160</v>
      </c>
      <c r="BK135" s="239">
        <f>ROUND(I135*H135,2)</f>
        <v>0</v>
      </c>
      <c r="BL135" s="14" t="s">
        <v>190</v>
      </c>
      <c r="BM135" s="238" t="s">
        <v>350</v>
      </c>
    </row>
    <row r="136" s="12" customFormat="1" ht="22.8" customHeight="1">
      <c r="A136" s="12"/>
      <c r="B136" s="210"/>
      <c r="C136" s="211"/>
      <c r="D136" s="212" t="s">
        <v>74</v>
      </c>
      <c r="E136" s="224" t="s">
        <v>255</v>
      </c>
      <c r="F136" s="224" t="s">
        <v>256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SUM(P137:P139)</f>
        <v>0</v>
      </c>
      <c r="Q136" s="218"/>
      <c r="R136" s="219">
        <f>SUM(R137:R139)</f>
        <v>0.00020249999999999999</v>
      </c>
      <c r="S136" s="218"/>
      <c r="T136" s="220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160</v>
      </c>
      <c r="AT136" s="222" t="s">
        <v>74</v>
      </c>
      <c r="AU136" s="222" t="s">
        <v>82</v>
      </c>
      <c r="AY136" s="221" t="s">
        <v>153</v>
      </c>
      <c r="BK136" s="223">
        <f>SUM(BK137:BK139)</f>
        <v>0</v>
      </c>
    </row>
    <row r="137" s="2" customFormat="1" ht="16.5" customHeight="1">
      <c r="A137" s="35"/>
      <c r="B137" s="36"/>
      <c r="C137" s="226" t="s">
        <v>257</v>
      </c>
      <c r="D137" s="226" t="s">
        <v>155</v>
      </c>
      <c r="E137" s="227" t="s">
        <v>258</v>
      </c>
      <c r="F137" s="228" t="s">
        <v>259</v>
      </c>
      <c r="G137" s="229" t="s">
        <v>260</v>
      </c>
      <c r="H137" s="230">
        <v>0.25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0.00036999999999999999</v>
      </c>
      <c r="R137" s="236">
        <f>Q137*H137</f>
        <v>9.2499999999999999E-05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190</v>
      </c>
      <c r="AT137" s="238" t="s">
        <v>155</v>
      </c>
      <c r="AU137" s="238" t="s">
        <v>160</v>
      </c>
      <c r="AY137" s="14" t="s">
        <v>153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160</v>
      </c>
      <c r="BK137" s="239">
        <f>ROUND(I137*H137,2)</f>
        <v>0</v>
      </c>
      <c r="BL137" s="14" t="s">
        <v>190</v>
      </c>
      <c r="BM137" s="238" t="s">
        <v>351</v>
      </c>
    </row>
    <row r="138" s="2" customFormat="1" ht="21.75" customHeight="1">
      <c r="A138" s="35"/>
      <c r="B138" s="36"/>
      <c r="C138" s="226" t="s">
        <v>234</v>
      </c>
      <c r="D138" s="226" t="s">
        <v>155</v>
      </c>
      <c r="E138" s="227" t="s">
        <v>263</v>
      </c>
      <c r="F138" s="228" t="s">
        <v>264</v>
      </c>
      <c r="G138" s="229" t="s">
        <v>260</v>
      </c>
      <c r="H138" s="230">
        <v>0.5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0.00010000000000000001</v>
      </c>
      <c r="R138" s="236">
        <f>Q138*H138</f>
        <v>5.0000000000000002E-05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190</v>
      </c>
      <c r="AT138" s="238" t="s">
        <v>155</v>
      </c>
      <c r="AU138" s="238" t="s">
        <v>160</v>
      </c>
      <c r="AY138" s="14" t="s">
        <v>153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160</v>
      </c>
      <c r="BK138" s="239">
        <f>ROUND(I138*H138,2)</f>
        <v>0</v>
      </c>
      <c r="BL138" s="14" t="s">
        <v>190</v>
      </c>
      <c r="BM138" s="238" t="s">
        <v>352</v>
      </c>
    </row>
    <row r="139" s="2" customFormat="1" ht="16.5" customHeight="1">
      <c r="A139" s="35"/>
      <c r="B139" s="36"/>
      <c r="C139" s="226" t="s">
        <v>238</v>
      </c>
      <c r="D139" s="226" t="s">
        <v>155</v>
      </c>
      <c r="E139" s="227" t="s">
        <v>266</v>
      </c>
      <c r="F139" s="228" t="s">
        <v>267</v>
      </c>
      <c r="G139" s="229" t="s">
        <v>260</v>
      </c>
      <c r="H139" s="230">
        <v>0.5</v>
      </c>
      <c r="I139" s="231"/>
      <c r="J139" s="232">
        <f>ROUND(I139*H139,2)</f>
        <v>0</v>
      </c>
      <c r="K139" s="233"/>
      <c r="L139" s="41"/>
      <c r="M139" s="251" t="s">
        <v>1</v>
      </c>
      <c r="N139" s="252" t="s">
        <v>41</v>
      </c>
      <c r="O139" s="253"/>
      <c r="P139" s="254">
        <f>O139*H139</f>
        <v>0</v>
      </c>
      <c r="Q139" s="254">
        <v>0.00012</v>
      </c>
      <c r="R139" s="254">
        <f>Q139*H139</f>
        <v>6.0000000000000002E-05</v>
      </c>
      <c r="S139" s="254">
        <v>0</v>
      </c>
      <c r="T139" s="25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190</v>
      </c>
      <c r="AT139" s="238" t="s">
        <v>155</v>
      </c>
      <c r="AU139" s="238" t="s">
        <v>160</v>
      </c>
      <c r="AY139" s="14" t="s">
        <v>153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160</v>
      </c>
      <c r="BK139" s="239">
        <f>ROUND(I139*H139,2)</f>
        <v>0</v>
      </c>
      <c r="BL139" s="14" t="s">
        <v>190</v>
      </c>
      <c r="BM139" s="238" t="s">
        <v>353</v>
      </c>
    </row>
    <row r="140" s="2" customFormat="1" ht="6.96" customHeight="1">
      <c r="A140" s="35"/>
      <c r="B140" s="69"/>
      <c r="C140" s="70"/>
      <c r="D140" s="70"/>
      <c r="E140" s="70"/>
      <c r="F140" s="70"/>
      <c r="G140" s="70"/>
      <c r="H140" s="70"/>
      <c r="I140" s="70"/>
      <c r="J140" s="70"/>
      <c r="K140" s="70"/>
      <c r="L140" s="41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sheet="1" autoFilter="0" formatColumns="0" formatRows="0" objects="1" scenarios="1" spinCount="100000" saltValue="jm+snsMHF+2yPAU1hrN9pKyMPOPXu6loSE6RECuYcz1EXAksJiVVa31xSOP8WCqwAQNoOGEJsbX5DUgrYpFSKA==" hashValue="uq/qxJnGnhpbkCHSvpv58eTF6HnOfHlkjpVWI+yBADoloOsY7vYkQZXflKbkoyJPafLb/3QqW6BZL14lKXOUKw==" algorithmName="SHA-512" password="CC35"/>
  <autoFilter ref="C122:K13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120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Detské ihrisko Rodinka ul. Sv. Anny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121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354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9. 3. 2023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ROUND((SUM(BE123:BE141)),  2)</f>
        <v>0</v>
      </c>
      <c r="G33" s="159"/>
      <c r="H33" s="159"/>
      <c r="I33" s="160">
        <v>0.20000000000000001</v>
      </c>
      <c r="J33" s="158">
        <f>ROUND(((SUM(BE123:BE141))*I33),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ROUND((SUM(BF123:BF141)),  2)</f>
        <v>0</v>
      </c>
      <c r="G34" s="159"/>
      <c r="H34" s="159"/>
      <c r="I34" s="160">
        <v>0.20000000000000001</v>
      </c>
      <c r="J34" s="158">
        <f>ROUND(((SUM(BF123:BF141))*I34),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ROUND((SUM(BG123:BG141)),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ROUND((SUM(BH123:BH141)),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ROUND((SUM(BI123:BI141)),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Detské ihrisko Rodinka ul. Sv. Anny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008 - INFOTABUĽA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Podolínec</v>
      </c>
      <c r="G89" s="37"/>
      <c r="H89" s="37"/>
      <c r="I89" s="29" t="s">
        <v>21</v>
      </c>
      <c r="J89" s="82" t="str">
        <f>IF(J12="","",J12)</f>
        <v>9. 3. 2023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Podolínec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Mgr. Michal Marhefka MBA, AA-367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128</v>
      </c>
      <c r="E97" s="189"/>
      <c r="F97" s="189"/>
      <c r="G97" s="189"/>
      <c r="H97" s="189"/>
      <c r="I97" s="189"/>
      <c r="J97" s="190">
        <f>J124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129</v>
      </c>
      <c r="E98" s="195"/>
      <c r="F98" s="195"/>
      <c r="G98" s="195"/>
      <c r="H98" s="195"/>
      <c r="I98" s="195"/>
      <c r="J98" s="196">
        <f>J125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130</v>
      </c>
      <c r="E99" s="195"/>
      <c r="F99" s="195"/>
      <c r="G99" s="195"/>
      <c r="H99" s="195"/>
      <c r="I99" s="195"/>
      <c r="J99" s="196">
        <f>J127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133</v>
      </c>
      <c r="E100" s="189"/>
      <c r="F100" s="189"/>
      <c r="G100" s="189"/>
      <c r="H100" s="189"/>
      <c r="I100" s="189"/>
      <c r="J100" s="190">
        <f>J129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134</v>
      </c>
      <c r="E101" s="195"/>
      <c r="F101" s="195"/>
      <c r="G101" s="195"/>
      <c r="H101" s="195"/>
      <c r="I101" s="195"/>
      <c r="J101" s="196">
        <f>J130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135</v>
      </c>
      <c r="E102" s="195"/>
      <c r="F102" s="195"/>
      <c r="G102" s="195"/>
      <c r="H102" s="195"/>
      <c r="I102" s="195"/>
      <c r="J102" s="196">
        <f>J135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138</v>
      </c>
      <c r="E103" s="195"/>
      <c r="F103" s="195"/>
      <c r="G103" s="195"/>
      <c r="H103" s="195"/>
      <c r="I103" s="195"/>
      <c r="J103" s="196">
        <f>J138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139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Detské ihrisko Rodinka ul. Sv. Anny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121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>008 - INFOTABUĽA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>Podolínec</v>
      </c>
      <c r="G117" s="37"/>
      <c r="H117" s="37"/>
      <c r="I117" s="29" t="s">
        <v>21</v>
      </c>
      <c r="J117" s="82" t="str">
        <f>IF(J12="","",J12)</f>
        <v>9. 3. 2023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>Mesto Podolínec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>Mgr. Michal Marhefka MBA, AA-367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8"/>
      <c r="B122" s="199"/>
      <c r="C122" s="200" t="s">
        <v>140</v>
      </c>
      <c r="D122" s="201" t="s">
        <v>60</v>
      </c>
      <c r="E122" s="201" t="s">
        <v>56</v>
      </c>
      <c r="F122" s="201" t="s">
        <v>57</v>
      </c>
      <c r="G122" s="201" t="s">
        <v>141</v>
      </c>
      <c r="H122" s="201" t="s">
        <v>142</v>
      </c>
      <c r="I122" s="201" t="s">
        <v>143</v>
      </c>
      <c r="J122" s="202" t="s">
        <v>125</v>
      </c>
      <c r="K122" s="203" t="s">
        <v>144</v>
      </c>
      <c r="L122" s="204"/>
      <c r="M122" s="103" t="s">
        <v>1</v>
      </c>
      <c r="N122" s="104" t="s">
        <v>39</v>
      </c>
      <c r="O122" s="104" t="s">
        <v>145</v>
      </c>
      <c r="P122" s="104" t="s">
        <v>146</v>
      </c>
      <c r="Q122" s="104" t="s">
        <v>147</v>
      </c>
      <c r="R122" s="104" t="s">
        <v>148</v>
      </c>
      <c r="S122" s="104" t="s">
        <v>149</v>
      </c>
      <c r="T122" s="105" t="s">
        <v>150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5"/>
      <c r="B123" s="36"/>
      <c r="C123" s="110" t="s">
        <v>126</v>
      </c>
      <c r="D123" s="37"/>
      <c r="E123" s="37"/>
      <c r="F123" s="37"/>
      <c r="G123" s="37"/>
      <c r="H123" s="37"/>
      <c r="I123" s="37"/>
      <c r="J123" s="205">
        <f>BK123</f>
        <v>0</v>
      </c>
      <c r="K123" s="37"/>
      <c r="L123" s="41"/>
      <c r="M123" s="106"/>
      <c r="N123" s="206"/>
      <c r="O123" s="107"/>
      <c r="P123" s="207">
        <f>P124+P129</f>
        <v>0</v>
      </c>
      <c r="Q123" s="107"/>
      <c r="R123" s="207">
        <f>R124+R129</f>
        <v>0.52717389999999997</v>
      </c>
      <c r="S123" s="107"/>
      <c r="T123" s="208">
        <f>T124+T129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127</v>
      </c>
      <c r="BK123" s="209">
        <f>BK124+BK129</f>
        <v>0</v>
      </c>
    </row>
    <row r="124" s="12" customFormat="1" ht="25.92" customHeight="1">
      <c r="A124" s="12"/>
      <c r="B124" s="210"/>
      <c r="C124" s="211"/>
      <c r="D124" s="212" t="s">
        <v>74</v>
      </c>
      <c r="E124" s="213" t="s">
        <v>151</v>
      </c>
      <c r="F124" s="213" t="s">
        <v>152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P125+P127</f>
        <v>0</v>
      </c>
      <c r="Q124" s="218"/>
      <c r="R124" s="219">
        <f>R125+R127</f>
        <v>0.5244624</v>
      </c>
      <c r="S124" s="218"/>
      <c r="T124" s="220">
        <f>T125+T127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82</v>
      </c>
      <c r="AT124" s="222" t="s">
        <v>74</v>
      </c>
      <c r="AU124" s="222" t="s">
        <v>75</v>
      </c>
      <c r="AY124" s="221" t="s">
        <v>153</v>
      </c>
      <c r="BK124" s="223">
        <f>BK125+BK127</f>
        <v>0</v>
      </c>
    </row>
    <row r="125" s="12" customFormat="1" ht="22.8" customHeight="1">
      <c r="A125" s="12"/>
      <c r="B125" s="210"/>
      <c r="C125" s="211"/>
      <c r="D125" s="212" t="s">
        <v>74</v>
      </c>
      <c r="E125" s="224" t="s">
        <v>82</v>
      </c>
      <c r="F125" s="224" t="s">
        <v>154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P126</f>
        <v>0</v>
      </c>
      <c r="Q125" s="218"/>
      <c r="R125" s="219">
        <f>R126</f>
        <v>0</v>
      </c>
      <c r="S125" s="218"/>
      <c r="T125" s="22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82</v>
      </c>
      <c r="AT125" s="222" t="s">
        <v>74</v>
      </c>
      <c r="AU125" s="222" t="s">
        <v>82</v>
      </c>
      <c r="AY125" s="221" t="s">
        <v>153</v>
      </c>
      <c r="BK125" s="223">
        <f>BK126</f>
        <v>0</v>
      </c>
    </row>
    <row r="126" s="2" customFormat="1" ht="21.75" customHeight="1">
      <c r="A126" s="35"/>
      <c r="B126" s="36"/>
      <c r="C126" s="226" t="s">
        <v>82</v>
      </c>
      <c r="D126" s="226" t="s">
        <v>155</v>
      </c>
      <c r="E126" s="227" t="s">
        <v>156</v>
      </c>
      <c r="F126" s="228" t="s">
        <v>157</v>
      </c>
      <c r="G126" s="229" t="s">
        <v>158</v>
      </c>
      <c r="H126" s="230">
        <v>0.20999999999999999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159</v>
      </c>
      <c r="AT126" s="238" t="s">
        <v>155</v>
      </c>
      <c r="AU126" s="238" t="s">
        <v>160</v>
      </c>
      <c r="AY126" s="14" t="s">
        <v>153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160</v>
      </c>
      <c r="BK126" s="239">
        <f>ROUND(I126*H126,2)</f>
        <v>0</v>
      </c>
      <c r="BL126" s="14" t="s">
        <v>159</v>
      </c>
      <c r="BM126" s="238" t="s">
        <v>355</v>
      </c>
    </row>
    <row r="127" s="12" customFormat="1" ht="22.8" customHeight="1">
      <c r="A127" s="12"/>
      <c r="B127" s="210"/>
      <c r="C127" s="211"/>
      <c r="D127" s="212" t="s">
        <v>74</v>
      </c>
      <c r="E127" s="224" t="s">
        <v>160</v>
      </c>
      <c r="F127" s="224" t="s">
        <v>162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0.5244624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82</v>
      </c>
      <c r="AT127" s="222" t="s">
        <v>74</v>
      </c>
      <c r="AU127" s="222" t="s">
        <v>82</v>
      </c>
      <c r="AY127" s="221" t="s">
        <v>153</v>
      </c>
      <c r="BK127" s="223">
        <f>BK128</f>
        <v>0</v>
      </c>
    </row>
    <row r="128" s="2" customFormat="1" ht="16.5" customHeight="1">
      <c r="A128" s="35"/>
      <c r="B128" s="36"/>
      <c r="C128" s="226" t="s">
        <v>160</v>
      </c>
      <c r="D128" s="226" t="s">
        <v>155</v>
      </c>
      <c r="E128" s="227" t="s">
        <v>163</v>
      </c>
      <c r="F128" s="228" t="s">
        <v>164</v>
      </c>
      <c r="G128" s="229" t="s">
        <v>158</v>
      </c>
      <c r="H128" s="230">
        <v>0.20999999999999999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2.4974400000000001</v>
      </c>
      <c r="R128" s="236">
        <f>Q128*H128</f>
        <v>0.5244624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159</v>
      </c>
      <c r="AT128" s="238" t="s">
        <v>155</v>
      </c>
      <c r="AU128" s="238" t="s">
        <v>160</v>
      </c>
      <c r="AY128" s="14" t="s">
        <v>153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160</v>
      </c>
      <c r="BK128" s="239">
        <f>ROUND(I128*H128,2)</f>
        <v>0</v>
      </c>
      <c r="BL128" s="14" t="s">
        <v>159</v>
      </c>
      <c r="BM128" s="238" t="s">
        <v>356</v>
      </c>
    </row>
    <row r="129" s="12" customFormat="1" ht="25.92" customHeight="1">
      <c r="A129" s="12"/>
      <c r="B129" s="210"/>
      <c r="C129" s="211"/>
      <c r="D129" s="212" t="s">
        <v>74</v>
      </c>
      <c r="E129" s="213" t="s">
        <v>183</v>
      </c>
      <c r="F129" s="213" t="s">
        <v>184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P130+P135+P138</f>
        <v>0</v>
      </c>
      <c r="Q129" s="218"/>
      <c r="R129" s="219">
        <f>R130+R135+R138</f>
        <v>0.0027115000000000004</v>
      </c>
      <c r="S129" s="218"/>
      <c r="T129" s="220">
        <f>T130+T135+T138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160</v>
      </c>
      <c r="AT129" s="222" t="s">
        <v>74</v>
      </c>
      <c r="AU129" s="222" t="s">
        <v>75</v>
      </c>
      <c r="AY129" s="221" t="s">
        <v>153</v>
      </c>
      <c r="BK129" s="223">
        <f>BK130+BK135+BK138</f>
        <v>0</v>
      </c>
    </row>
    <row r="130" s="12" customFormat="1" ht="22.8" customHeight="1">
      <c r="A130" s="12"/>
      <c r="B130" s="210"/>
      <c r="C130" s="211"/>
      <c r="D130" s="212" t="s">
        <v>74</v>
      </c>
      <c r="E130" s="224" t="s">
        <v>185</v>
      </c>
      <c r="F130" s="224" t="s">
        <v>186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SUM(P131:P134)</f>
        <v>0</v>
      </c>
      <c r="Q130" s="218"/>
      <c r="R130" s="219">
        <f>SUM(R131:R134)</f>
        <v>0.0019530000000000003</v>
      </c>
      <c r="S130" s="218"/>
      <c r="T130" s="220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160</v>
      </c>
      <c r="AT130" s="222" t="s">
        <v>74</v>
      </c>
      <c r="AU130" s="222" t="s">
        <v>82</v>
      </c>
      <c r="AY130" s="221" t="s">
        <v>153</v>
      </c>
      <c r="BK130" s="223">
        <f>SUM(BK131:BK134)</f>
        <v>0</v>
      </c>
    </row>
    <row r="131" s="2" customFormat="1" ht="16.5" customHeight="1">
      <c r="A131" s="35"/>
      <c r="B131" s="36"/>
      <c r="C131" s="226" t="s">
        <v>187</v>
      </c>
      <c r="D131" s="226" t="s">
        <v>155</v>
      </c>
      <c r="E131" s="227" t="s">
        <v>188</v>
      </c>
      <c r="F131" s="228" t="s">
        <v>357</v>
      </c>
      <c r="G131" s="229" t="s">
        <v>171</v>
      </c>
      <c r="H131" s="230">
        <v>0.38500000000000001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190</v>
      </c>
      <c r="AT131" s="238" t="s">
        <v>155</v>
      </c>
      <c r="AU131" s="238" t="s">
        <v>160</v>
      </c>
      <c r="AY131" s="14" t="s">
        <v>153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160</v>
      </c>
      <c r="BK131" s="239">
        <f>ROUND(I131*H131,2)</f>
        <v>0</v>
      </c>
      <c r="BL131" s="14" t="s">
        <v>190</v>
      </c>
      <c r="BM131" s="238" t="s">
        <v>358</v>
      </c>
    </row>
    <row r="132" s="2" customFormat="1" ht="16.5" customHeight="1">
      <c r="A132" s="35"/>
      <c r="B132" s="36"/>
      <c r="C132" s="240" t="s">
        <v>192</v>
      </c>
      <c r="D132" s="240" t="s">
        <v>193</v>
      </c>
      <c r="E132" s="241" t="s">
        <v>194</v>
      </c>
      <c r="F132" s="242" t="s">
        <v>359</v>
      </c>
      <c r="G132" s="243" t="s">
        <v>171</v>
      </c>
      <c r="H132" s="244">
        <v>0.38500000000000001</v>
      </c>
      <c r="I132" s="245"/>
      <c r="J132" s="246">
        <f>ROUND(I132*H132,2)</f>
        <v>0</v>
      </c>
      <c r="K132" s="247"/>
      <c r="L132" s="248"/>
      <c r="M132" s="249" t="s">
        <v>1</v>
      </c>
      <c r="N132" s="250" t="s">
        <v>41</v>
      </c>
      <c r="O132" s="94"/>
      <c r="P132" s="236">
        <f>O132*H132</f>
        <v>0</v>
      </c>
      <c r="Q132" s="236">
        <v>0.0044000000000000003</v>
      </c>
      <c r="R132" s="236">
        <f>Q132*H132</f>
        <v>0.0016940000000000002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196</v>
      </c>
      <c r="AT132" s="238" t="s">
        <v>193</v>
      </c>
      <c r="AU132" s="238" t="s">
        <v>160</v>
      </c>
      <c r="AY132" s="14" t="s">
        <v>153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160</v>
      </c>
      <c r="BK132" s="239">
        <f>ROUND(I132*H132,2)</f>
        <v>0</v>
      </c>
      <c r="BL132" s="14" t="s">
        <v>190</v>
      </c>
      <c r="BM132" s="238" t="s">
        <v>360</v>
      </c>
    </row>
    <row r="133" s="2" customFormat="1" ht="24.15" customHeight="1">
      <c r="A133" s="35"/>
      <c r="B133" s="36"/>
      <c r="C133" s="226" t="s">
        <v>208</v>
      </c>
      <c r="D133" s="226" t="s">
        <v>155</v>
      </c>
      <c r="E133" s="227" t="s">
        <v>199</v>
      </c>
      <c r="F133" s="228" t="s">
        <v>200</v>
      </c>
      <c r="G133" s="229" t="s">
        <v>158</v>
      </c>
      <c r="H133" s="230">
        <v>0.10000000000000001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0.0025899999999999999</v>
      </c>
      <c r="R133" s="236">
        <f>Q133*H133</f>
        <v>0.00025900000000000001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190</v>
      </c>
      <c r="AT133" s="238" t="s">
        <v>155</v>
      </c>
      <c r="AU133" s="238" t="s">
        <v>160</v>
      </c>
      <c r="AY133" s="14" t="s">
        <v>153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160</v>
      </c>
      <c r="BK133" s="239">
        <f>ROUND(I133*H133,2)</f>
        <v>0</v>
      </c>
      <c r="BL133" s="14" t="s">
        <v>190</v>
      </c>
      <c r="BM133" s="238" t="s">
        <v>361</v>
      </c>
    </row>
    <row r="134" s="2" customFormat="1" ht="24.15" customHeight="1">
      <c r="A134" s="35"/>
      <c r="B134" s="36"/>
      <c r="C134" s="226" t="s">
        <v>166</v>
      </c>
      <c r="D134" s="226" t="s">
        <v>155</v>
      </c>
      <c r="E134" s="227" t="s">
        <v>203</v>
      </c>
      <c r="F134" s="228" t="s">
        <v>204</v>
      </c>
      <c r="G134" s="229" t="s">
        <v>181</v>
      </c>
      <c r="H134" s="230">
        <v>0.10000000000000001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190</v>
      </c>
      <c r="AT134" s="238" t="s">
        <v>155</v>
      </c>
      <c r="AU134" s="238" t="s">
        <v>160</v>
      </c>
      <c r="AY134" s="14" t="s">
        <v>153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160</v>
      </c>
      <c r="BK134" s="239">
        <f>ROUND(I134*H134,2)</f>
        <v>0</v>
      </c>
      <c r="BL134" s="14" t="s">
        <v>190</v>
      </c>
      <c r="BM134" s="238" t="s">
        <v>362</v>
      </c>
    </row>
    <row r="135" s="12" customFormat="1" ht="22.8" customHeight="1">
      <c r="A135" s="12"/>
      <c r="B135" s="210"/>
      <c r="C135" s="211"/>
      <c r="D135" s="212" t="s">
        <v>74</v>
      </c>
      <c r="E135" s="224" t="s">
        <v>206</v>
      </c>
      <c r="F135" s="224" t="s">
        <v>207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0.00055599999999999996</v>
      </c>
      <c r="S135" s="218"/>
      <c r="T135" s="22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160</v>
      </c>
      <c r="AT135" s="222" t="s">
        <v>74</v>
      </c>
      <c r="AU135" s="222" t="s">
        <v>82</v>
      </c>
      <c r="AY135" s="221" t="s">
        <v>153</v>
      </c>
      <c r="BK135" s="223">
        <f>SUM(BK136:BK137)</f>
        <v>0</v>
      </c>
    </row>
    <row r="136" s="2" customFormat="1" ht="24.15" customHeight="1">
      <c r="A136" s="35"/>
      <c r="B136" s="36"/>
      <c r="C136" s="226" t="s">
        <v>198</v>
      </c>
      <c r="D136" s="226" t="s">
        <v>155</v>
      </c>
      <c r="E136" s="227" t="s">
        <v>209</v>
      </c>
      <c r="F136" s="228" t="s">
        <v>210</v>
      </c>
      <c r="G136" s="229" t="s">
        <v>284</v>
      </c>
      <c r="H136" s="230">
        <v>5.7999999999999998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190</v>
      </c>
      <c r="AT136" s="238" t="s">
        <v>155</v>
      </c>
      <c r="AU136" s="238" t="s">
        <v>160</v>
      </c>
      <c r="AY136" s="14" t="s">
        <v>153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160</v>
      </c>
      <c r="BK136" s="239">
        <f>ROUND(I136*H136,2)</f>
        <v>0</v>
      </c>
      <c r="BL136" s="14" t="s">
        <v>190</v>
      </c>
      <c r="BM136" s="238" t="s">
        <v>363</v>
      </c>
    </row>
    <row r="137" s="2" customFormat="1" ht="16.5" customHeight="1">
      <c r="A137" s="35"/>
      <c r="B137" s="36"/>
      <c r="C137" s="240" t="s">
        <v>202</v>
      </c>
      <c r="D137" s="240" t="s">
        <v>193</v>
      </c>
      <c r="E137" s="241" t="s">
        <v>212</v>
      </c>
      <c r="F137" s="242" t="s">
        <v>213</v>
      </c>
      <c r="G137" s="243" t="s">
        <v>158</v>
      </c>
      <c r="H137" s="244">
        <v>0.10000000000000001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0.0055599999999999998</v>
      </c>
      <c r="R137" s="236">
        <f>Q137*H137</f>
        <v>0.00055599999999999996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196</v>
      </c>
      <c r="AT137" s="238" t="s">
        <v>193</v>
      </c>
      <c r="AU137" s="238" t="s">
        <v>160</v>
      </c>
      <c r="AY137" s="14" t="s">
        <v>153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160</v>
      </c>
      <c r="BK137" s="239">
        <f>ROUND(I137*H137,2)</f>
        <v>0</v>
      </c>
      <c r="BL137" s="14" t="s">
        <v>190</v>
      </c>
      <c r="BM137" s="238" t="s">
        <v>364</v>
      </c>
    </row>
    <row r="138" s="12" customFormat="1" ht="22.8" customHeight="1">
      <c r="A138" s="12"/>
      <c r="B138" s="210"/>
      <c r="C138" s="211"/>
      <c r="D138" s="212" t="s">
        <v>74</v>
      </c>
      <c r="E138" s="224" t="s">
        <v>255</v>
      </c>
      <c r="F138" s="224" t="s">
        <v>256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SUM(P139:P141)</f>
        <v>0</v>
      </c>
      <c r="Q138" s="218"/>
      <c r="R138" s="219">
        <f>SUM(R139:R141)</f>
        <v>0.00020249999999999999</v>
      </c>
      <c r="S138" s="218"/>
      <c r="T138" s="220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160</v>
      </c>
      <c r="AT138" s="222" t="s">
        <v>74</v>
      </c>
      <c r="AU138" s="222" t="s">
        <v>82</v>
      </c>
      <c r="AY138" s="221" t="s">
        <v>153</v>
      </c>
      <c r="BK138" s="223">
        <f>SUM(BK139:BK141)</f>
        <v>0</v>
      </c>
    </row>
    <row r="139" s="2" customFormat="1" ht="16.5" customHeight="1">
      <c r="A139" s="35"/>
      <c r="B139" s="36"/>
      <c r="C139" s="226" t="s">
        <v>257</v>
      </c>
      <c r="D139" s="226" t="s">
        <v>155</v>
      </c>
      <c r="E139" s="227" t="s">
        <v>258</v>
      </c>
      <c r="F139" s="228" t="s">
        <v>259</v>
      </c>
      <c r="G139" s="229" t="s">
        <v>260</v>
      </c>
      <c r="H139" s="230">
        <v>0.25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94"/>
      <c r="P139" s="236">
        <f>O139*H139</f>
        <v>0</v>
      </c>
      <c r="Q139" s="236">
        <v>0.00036999999999999999</v>
      </c>
      <c r="R139" s="236">
        <f>Q139*H139</f>
        <v>9.2499999999999999E-05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190</v>
      </c>
      <c r="AT139" s="238" t="s">
        <v>155</v>
      </c>
      <c r="AU139" s="238" t="s">
        <v>160</v>
      </c>
      <c r="AY139" s="14" t="s">
        <v>153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160</v>
      </c>
      <c r="BK139" s="239">
        <f>ROUND(I139*H139,2)</f>
        <v>0</v>
      </c>
      <c r="BL139" s="14" t="s">
        <v>190</v>
      </c>
      <c r="BM139" s="238" t="s">
        <v>365</v>
      </c>
    </row>
    <row r="140" s="2" customFormat="1" ht="21.75" customHeight="1">
      <c r="A140" s="35"/>
      <c r="B140" s="36"/>
      <c r="C140" s="226" t="s">
        <v>234</v>
      </c>
      <c r="D140" s="226" t="s">
        <v>155</v>
      </c>
      <c r="E140" s="227" t="s">
        <v>263</v>
      </c>
      <c r="F140" s="228" t="s">
        <v>264</v>
      </c>
      <c r="G140" s="229" t="s">
        <v>260</v>
      </c>
      <c r="H140" s="230">
        <v>0.5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0.00010000000000000001</v>
      </c>
      <c r="R140" s="236">
        <f>Q140*H140</f>
        <v>5.0000000000000002E-05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190</v>
      </c>
      <c r="AT140" s="238" t="s">
        <v>155</v>
      </c>
      <c r="AU140" s="238" t="s">
        <v>160</v>
      </c>
      <c r="AY140" s="14" t="s">
        <v>153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160</v>
      </c>
      <c r="BK140" s="239">
        <f>ROUND(I140*H140,2)</f>
        <v>0</v>
      </c>
      <c r="BL140" s="14" t="s">
        <v>190</v>
      </c>
      <c r="BM140" s="238" t="s">
        <v>366</v>
      </c>
    </row>
    <row r="141" s="2" customFormat="1" ht="16.5" customHeight="1">
      <c r="A141" s="35"/>
      <c r="B141" s="36"/>
      <c r="C141" s="226" t="s">
        <v>238</v>
      </c>
      <c r="D141" s="226" t="s">
        <v>155</v>
      </c>
      <c r="E141" s="227" t="s">
        <v>266</v>
      </c>
      <c r="F141" s="228" t="s">
        <v>267</v>
      </c>
      <c r="G141" s="229" t="s">
        <v>260</v>
      </c>
      <c r="H141" s="230">
        <v>0.5</v>
      </c>
      <c r="I141" s="231"/>
      <c r="J141" s="232">
        <f>ROUND(I141*H141,2)</f>
        <v>0</v>
      </c>
      <c r="K141" s="233"/>
      <c r="L141" s="41"/>
      <c r="M141" s="251" t="s">
        <v>1</v>
      </c>
      <c r="N141" s="252" t="s">
        <v>41</v>
      </c>
      <c r="O141" s="253"/>
      <c r="P141" s="254">
        <f>O141*H141</f>
        <v>0</v>
      </c>
      <c r="Q141" s="254">
        <v>0.00012</v>
      </c>
      <c r="R141" s="254">
        <f>Q141*H141</f>
        <v>6.0000000000000002E-05</v>
      </c>
      <c r="S141" s="254">
        <v>0</v>
      </c>
      <c r="T141" s="25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190</v>
      </c>
      <c r="AT141" s="238" t="s">
        <v>155</v>
      </c>
      <c r="AU141" s="238" t="s">
        <v>160</v>
      </c>
      <c r="AY141" s="14" t="s">
        <v>153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160</v>
      </c>
      <c r="BK141" s="239">
        <f>ROUND(I141*H141,2)</f>
        <v>0</v>
      </c>
      <c r="BL141" s="14" t="s">
        <v>190</v>
      </c>
      <c r="BM141" s="238" t="s">
        <v>367</v>
      </c>
    </row>
    <row r="142" s="2" customFormat="1" ht="6.96" customHeight="1">
      <c r="A142" s="35"/>
      <c r="B142" s="69"/>
      <c r="C142" s="70"/>
      <c r="D142" s="70"/>
      <c r="E142" s="70"/>
      <c r="F142" s="70"/>
      <c r="G142" s="70"/>
      <c r="H142" s="70"/>
      <c r="I142" s="70"/>
      <c r="J142" s="70"/>
      <c r="K142" s="70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WgikQANBrxDQ3OZIyKXtG8q8X53ASrC6mAom1FG2OJ63tsvG1+YoUryQ5AcpDVqByqEa15mxe6DQVmaIhmn9Gg==" hashValue="BfG5S4Ty1eg8d70vt2jZ3bc3E4V4zsnVnqCxSqdh4DkqpG6ap8eSPofiKk0m7hXSvb898zXN+2aBt4OURONMsA==" algorithmName="SHA-512" password="CC35"/>
  <autoFilter ref="C122:K14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DESKTOP-0OQL3C9\hp</dc:creator>
  <cp:lastModifiedBy>DESKTOP-0OQL3C9\hp</cp:lastModifiedBy>
  <dcterms:created xsi:type="dcterms:W3CDTF">2023-03-13T10:35:53Z</dcterms:created>
  <dcterms:modified xsi:type="dcterms:W3CDTF">2023-03-13T10:36:13Z</dcterms:modified>
</cp:coreProperties>
</file>