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D:\work\01_BAHAU\2023\Podolinec\DUR_final_07062023\odoslané primátor_07062023\"/>
    </mc:Choice>
  </mc:AlternateContent>
  <xr:revisionPtr revIDLastSave="0" documentId="13_ncr:1_{45C6D12B-9AE9-4F4A-88D9-741A188C4EEE}" xr6:coauthVersionLast="47" xr6:coauthVersionMax="47" xr10:uidLastSave="{00000000-0000-0000-0000-000000000000}"/>
  <bookViews>
    <workbookView xWindow="28680" yWindow="-120" windowWidth="29040" windowHeight="15720" tabRatio="721" xr2:uid="{00000000-000D-0000-FFFF-FFFF00000000}"/>
  </bookViews>
  <sheets>
    <sheet name="Súčasný, nový stav" sheetId="4" r:id="rId1"/>
  </sheets>
  <definedNames>
    <definedName name="_xlnm.Print_Area" localSheetId="0">'Súčasný, nový stav'!$B$1:$I$46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9" i="4" l="1"/>
  <c r="H26" i="4"/>
  <c r="H36" i="4"/>
  <c r="H35" i="4"/>
  <c r="H34" i="4"/>
  <c r="H33" i="4"/>
  <c r="H28" i="4"/>
  <c r="H27" i="4"/>
  <c r="H6" i="4"/>
  <c r="H8" i="4"/>
  <c r="H9" i="4"/>
  <c r="H10" i="4"/>
  <c r="H11" i="4"/>
  <c r="H12" i="4"/>
  <c r="H7" i="4"/>
  <c r="H13" i="4"/>
  <c r="H14" i="4"/>
  <c r="H15" i="4"/>
  <c r="H16" i="4"/>
  <c r="H17" i="4"/>
  <c r="H18" i="4"/>
  <c r="H19" i="4"/>
  <c r="H20" i="4"/>
  <c r="H5" i="4"/>
  <c r="I7" i="4"/>
  <c r="H21" i="4" l="1"/>
  <c r="F21" i="4" l="1"/>
  <c r="G21" i="4" l="1"/>
  <c r="F38" i="4"/>
  <c r="G38" i="4"/>
  <c r="D38" i="4"/>
  <c r="H30" i="4"/>
  <c r="H31" i="4"/>
  <c r="H32" i="4"/>
  <c r="H37" i="4"/>
  <c r="H25" i="4"/>
  <c r="H38" i="4" l="1"/>
  <c r="D41" i="4" s="1"/>
  <c r="E21" i="4"/>
  <c r="I20" i="4"/>
  <c r="I19" i="4"/>
  <c r="I18" i="4" l="1"/>
  <c r="I8" i="4"/>
  <c r="I5" i="4"/>
  <c r="I6" i="4"/>
  <c r="I9" i="4"/>
  <c r="I10" i="4"/>
  <c r="I11" i="4"/>
  <c r="I12" i="4"/>
  <c r="I13" i="4"/>
  <c r="I15" i="4"/>
  <c r="I16" i="4"/>
  <c r="I17" i="4"/>
  <c r="I14" i="4"/>
  <c r="I21" i="4" l="1"/>
  <c r="D40" i="4" s="1"/>
  <c r="D42" i="4" s="1"/>
  <c r="D44" i="4" l="1"/>
  <c r="D43" i="4"/>
</calcChain>
</file>

<file path=xl/sharedStrings.xml><?xml version="1.0" encoding="utf-8"?>
<sst xmlns="http://schemas.openxmlformats.org/spreadsheetml/2006/main" count="94" uniqueCount="61">
  <si>
    <t>kW</t>
  </si>
  <si>
    <t>Ambasador</t>
  </si>
  <si>
    <t>Siteco ST</t>
  </si>
  <si>
    <t>Schreder Altra</t>
  </si>
  <si>
    <t>Schreder Opalo</t>
  </si>
  <si>
    <t>Svätej Anny</t>
  </si>
  <si>
    <t>Schreder Sapphire</t>
  </si>
  <si>
    <t>Námestie Mariánske</t>
  </si>
  <si>
    <t>Park</t>
  </si>
  <si>
    <t>Elektrosvit 446 1902</t>
  </si>
  <si>
    <t>Halogen. Reflektor</t>
  </si>
  <si>
    <t>Reflektor</t>
  </si>
  <si>
    <t>príkon (W)</t>
  </si>
  <si>
    <t>počet (ks)</t>
  </si>
  <si>
    <t>svietidla na výmenu (ks)</t>
  </si>
  <si>
    <t>Celkový príkon (W)</t>
  </si>
  <si>
    <t>Modernizované časti - Školská ul, Bernolákova</t>
  </si>
  <si>
    <t>Led svietidlo</t>
  </si>
  <si>
    <t>LED prechod</t>
  </si>
  <si>
    <t>LED 1</t>
  </si>
  <si>
    <t>Ulice v obci</t>
  </si>
  <si>
    <t>Súčasný stav - príkon</t>
  </si>
  <si>
    <t>Nový stav - príkon</t>
  </si>
  <si>
    <t>L1 - Unistreet BGP282 20 LED, 6000lm, 39W</t>
  </si>
  <si>
    <t>Hlavná cesta - Tatranská, Nám. Mariánske, Svätej Anny</t>
  </si>
  <si>
    <t>doplnenie svietidiel (ks)</t>
  </si>
  <si>
    <t>Vedľajšie cesty - ulice v obci</t>
  </si>
  <si>
    <t>L2  -Unistreet BGP282 20 LED, 3500lm, 22W</t>
  </si>
  <si>
    <t>LTG - TownGuide</t>
  </si>
  <si>
    <t>LPP - Unistreet BGP283 60LED, 16000lm</t>
  </si>
  <si>
    <t>typ svietidla</t>
  </si>
  <si>
    <t>výmena svietidiel(ks)</t>
  </si>
  <si>
    <t>Ostáva pôvodné (ks)</t>
  </si>
  <si>
    <t>LED v obci</t>
  </si>
  <si>
    <t>Prechod - výboj. sviet</t>
  </si>
  <si>
    <t>úspora elektrickej energie za rok (svietenie 4000 h/rok) bez regulácie</t>
  </si>
  <si>
    <t>príkon celkovej sústavy VO pred modernizáciou</t>
  </si>
  <si>
    <t>príkon celkovej sústavy VO po modernizácii</t>
  </si>
  <si>
    <t>zníženie príkonu celkovej sústavy VO po modernizácii</t>
  </si>
  <si>
    <t>kWh</t>
  </si>
  <si>
    <t>ks</t>
  </si>
  <si>
    <t>Demontáž svietidiel (ks)</t>
  </si>
  <si>
    <t>Podolinec</t>
  </si>
  <si>
    <t>Demontáž svietidiel</t>
  </si>
  <si>
    <t>Výmena stožiarov</t>
  </si>
  <si>
    <t>Kaplnka</t>
  </si>
  <si>
    <t>Lucerny</t>
  </si>
  <si>
    <t>Reflektor - ostáva pôvodné</t>
  </si>
  <si>
    <t>Lesná (pôvodné)</t>
  </si>
  <si>
    <t>počet svietidiel - súčasný stav</t>
  </si>
  <si>
    <t>Počet výložníkov VBS</t>
  </si>
  <si>
    <t>Počet výložníkov na drevený stožiar</t>
  </si>
  <si>
    <t>Priechody</t>
  </si>
  <si>
    <t>Priechody (nové)</t>
  </si>
  <si>
    <t>Priechody pôvodné</t>
  </si>
  <si>
    <t>Reflektor BVP125</t>
  </si>
  <si>
    <t>Reflektor 373</t>
  </si>
  <si>
    <t>Jargeau</t>
  </si>
  <si>
    <t>Počet výložník na nástrešník</t>
  </si>
  <si>
    <t>LED priechod</t>
  </si>
  <si>
    <t>Priechod - výboj. Svietidlo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</si>
</sst>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/>
    <xf numFmtId="0" fontId="2" fillId="0" borderId="0" xfId="0" applyFont="1"/>
    <xf numFmtId="0" fontId="2" fillId="0" borderId="1" xfId="0" applyFont="1" applyBorder="1" applyAlignment="1">
      <alignment wrapText="1"/>
    </xf>
    <xf numFmtId="0" fontId="2" fillId="0" borderId="0" xfId="0" applyFont="1" applyAlignment="1">
      <alignment wrapText="1"/>
    </xf>
    <xf numFmtId="0" fontId="1" fillId="0" borderId="0" xfId="0" applyFont="1"/>
    <xf numFmtId="0" fontId="1" fillId="0" borderId="1" xfId="0" applyFont="1" applyBorder="1" applyAlignment="1">
      <alignment horizontal="left" vertical="center"/>
    </xf>
    <xf numFmtId="0" fontId="1" fillId="0" borderId="1" xfId="0" applyFont="1" applyBorder="1"/>
    <xf numFmtId="0" fontId="1" fillId="0" borderId="1" xfId="0" applyFont="1" applyBorder="1" applyAlignment="1">
      <alignment horizontal="left"/>
    </xf>
    <xf numFmtId="0" fontId="0" fillId="2" borderId="0" xfId="0" applyFill="1"/>
    <xf numFmtId="0" fontId="0" fillId="2" borderId="0" xfId="0" applyFill="1" applyAlignment="1">
      <alignment horizontal="right"/>
    </xf>
    <xf numFmtId="0" fontId="2" fillId="2" borderId="0" xfId="0" applyFont="1" applyFill="1"/>
    <xf numFmtId="0" fontId="3" fillId="0" borderId="1" xfId="0" applyFont="1" applyBorder="1"/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/>
    </xf>
    <xf numFmtId="0" fontId="1" fillId="3" borderId="1" xfId="0" applyFont="1" applyFill="1" applyBorder="1" applyAlignment="1">
      <alignment horizontal="left" vertical="center"/>
    </xf>
    <xf numFmtId="9" fontId="1" fillId="3" borderId="1" xfId="0" applyNumberFormat="1" applyFont="1" applyFill="1" applyBorder="1" applyAlignment="1">
      <alignment horizontal="left" vertical="center"/>
    </xf>
    <xf numFmtId="0" fontId="1" fillId="3" borderId="1" xfId="0" applyFont="1" applyFill="1" applyBorder="1"/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FF6600"/>
      <color rgb="FFFF99FF"/>
      <color rgb="FFCC00FF"/>
      <color rgb="FF3366FF"/>
      <color rgb="FF00FFFF"/>
      <color rgb="FF0033CC"/>
      <color rgb="FF00B0F0"/>
      <color rgb="FF9933FF"/>
      <color rgb="FFCC3300"/>
      <color rgb="FF800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I51"/>
  <sheetViews>
    <sheetView tabSelected="1" topLeftCell="A23" zoomScaleNormal="100" workbookViewId="0">
      <selection activeCell="I48" sqref="I48"/>
    </sheetView>
  </sheetViews>
  <sheetFormatPr defaultColWidth="9.109375" defaultRowHeight="14.4" x14ac:dyDescent="0.3"/>
  <cols>
    <col min="1" max="1" width="10.88671875" customWidth="1"/>
    <col min="2" max="2" width="68.5546875" customWidth="1"/>
    <col min="3" max="3" width="50.6640625" customWidth="1"/>
    <col min="4" max="4" width="12.6640625" customWidth="1"/>
    <col min="5" max="5" width="10.6640625" customWidth="1"/>
    <col min="6" max="6" width="17" customWidth="1"/>
    <col min="7" max="7" width="16.5546875" customWidth="1"/>
    <col min="8" max="8" width="13.6640625" customWidth="1"/>
    <col min="9" max="9" width="16.5546875" customWidth="1"/>
    <col min="10" max="10" width="22.33203125" customWidth="1"/>
  </cols>
  <sheetData>
    <row r="1" spans="2:9" x14ac:dyDescent="0.3">
      <c r="B1" s="4" t="s">
        <v>42</v>
      </c>
    </row>
    <row r="3" spans="2:9" x14ac:dyDescent="0.3">
      <c r="B3" s="4" t="s">
        <v>21</v>
      </c>
      <c r="C3" s="4"/>
      <c r="D3" s="4"/>
      <c r="E3" s="4"/>
      <c r="F3" s="4"/>
      <c r="G3" s="4"/>
      <c r="H3" s="4"/>
    </row>
    <row r="4" spans="2:9" s="1" customFormat="1" ht="39" customHeight="1" x14ac:dyDescent="0.3">
      <c r="B4" s="5"/>
      <c r="C4" s="5" t="s">
        <v>30</v>
      </c>
      <c r="D4" s="5" t="s">
        <v>12</v>
      </c>
      <c r="E4" s="5" t="s">
        <v>13</v>
      </c>
      <c r="F4" s="5" t="s">
        <v>41</v>
      </c>
      <c r="G4" s="5" t="s">
        <v>14</v>
      </c>
      <c r="H4" s="5" t="s">
        <v>32</v>
      </c>
      <c r="I4" s="5" t="s">
        <v>15</v>
      </c>
    </row>
    <row r="5" spans="2:9" x14ac:dyDescent="0.3">
      <c r="B5" s="3" t="s">
        <v>7</v>
      </c>
      <c r="C5" s="3" t="s">
        <v>9</v>
      </c>
      <c r="D5" s="3">
        <v>83</v>
      </c>
      <c r="E5" s="3">
        <v>39</v>
      </c>
      <c r="F5" s="3">
        <v>19</v>
      </c>
      <c r="G5" s="3">
        <v>20</v>
      </c>
      <c r="H5" s="3">
        <f>E5-F5-G5</f>
        <v>0</v>
      </c>
      <c r="I5" s="3">
        <f t="shared" ref="I5:I20" si="0">D5*E5</f>
        <v>3237</v>
      </c>
    </row>
    <row r="6" spans="2:9" x14ac:dyDescent="0.3">
      <c r="B6" s="3" t="s">
        <v>7</v>
      </c>
      <c r="C6" s="3" t="s">
        <v>8</v>
      </c>
      <c r="D6" s="3">
        <v>83</v>
      </c>
      <c r="E6" s="3">
        <v>6</v>
      </c>
      <c r="F6" s="3">
        <v>0</v>
      </c>
      <c r="G6" s="3">
        <v>6</v>
      </c>
      <c r="H6" s="3">
        <f t="shared" ref="H6:H20" si="1">E6-F6-G6</f>
        <v>0</v>
      </c>
      <c r="I6" s="3">
        <f t="shared" si="0"/>
        <v>498</v>
      </c>
    </row>
    <row r="7" spans="2:9" x14ac:dyDescent="0.3">
      <c r="B7" s="3" t="s">
        <v>45</v>
      </c>
      <c r="C7" s="3" t="s">
        <v>46</v>
      </c>
      <c r="D7" s="3">
        <v>58</v>
      </c>
      <c r="E7" s="3">
        <v>4</v>
      </c>
      <c r="F7" s="3">
        <v>2</v>
      </c>
      <c r="G7" s="3">
        <v>2</v>
      </c>
      <c r="H7" s="3">
        <f>E7-F7-G7</f>
        <v>0</v>
      </c>
      <c r="I7" s="3">
        <f>D7*E7</f>
        <v>232</v>
      </c>
    </row>
    <row r="8" spans="2:9" x14ac:dyDescent="0.3">
      <c r="B8" s="3" t="s">
        <v>7</v>
      </c>
      <c r="C8" s="3" t="s">
        <v>11</v>
      </c>
      <c r="D8" s="3">
        <v>172</v>
      </c>
      <c r="E8" s="3">
        <v>7</v>
      </c>
      <c r="F8" s="3">
        <v>0</v>
      </c>
      <c r="G8" s="3">
        <v>6</v>
      </c>
      <c r="H8" s="3">
        <f t="shared" si="1"/>
        <v>1</v>
      </c>
      <c r="I8" s="3">
        <f t="shared" si="0"/>
        <v>1204</v>
      </c>
    </row>
    <row r="9" spans="2:9" ht="15" customHeight="1" x14ac:dyDescent="0.3">
      <c r="B9" s="2" t="s">
        <v>16</v>
      </c>
      <c r="C9" s="3" t="s">
        <v>17</v>
      </c>
      <c r="D9" s="3">
        <v>30</v>
      </c>
      <c r="E9" s="3">
        <v>37</v>
      </c>
      <c r="F9" s="3">
        <v>0</v>
      </c>
      <c r="G9" s="3">
        <v>0</v>
      </c>
      <c r="H9" s="3">
        <f t="shared" si="1"/>
        <v>37</v>
      </c>
      <c r="I9" s="3">
        <f t="shared" si="0"/>
        <v>1110</v>
      </c>
    </row>
    <row r="10" spans="2:9" x14ac:dyDescent="0.3">
      <c r="B10" s="3" t="s">
        <v>52</v>
      </c>
      <c r="C10" s="3" t="s">
        <v>18</v>
      </c>
      <c r="D10" s="3">
        <v>50</v>
      </c>
      <c r="E10" s="3">
        <v>3</v>
      </c>
      <c r="F10" s="3">
        <v>0</v>
      </c>
      <c r="G10" s="3">
        <v>2</v>
      </c>
      <c r="H10" s="3">
        <f t="shared" si="1"/>
        <v>1</v>
      </c>
      <c r="I10" s="3">
        <f t="shared" si="0"/>
        <v>150</v>
      </c>
    </row>
    <row r="11" spans="2:9" x14ac:dyDescent="0.3">
      <c r="B11" s="3" t="s">
        <v>52</v>
      </c>
      <c r="C11" s="3" t="s">
        <v>10</v>
      </c>
      <c r="D11" s="3">
        <v>172</v>
      </c>
      <c r="E11" s="3">
        <v>2</v>
      </c>
      <c r="F11" s="3">
        <v>0</v>
      </c>
      <c r="G11" s="3">
        <v>0</v>
      </c>
      <c r="H11" s="3">
        <f t="shared" si="1"/>
        <v>2</v>
      </c>
      <c r="I11" s="3">
        <f t="shared" si="0"/>
        <v>344</v>
      </c>
    </row>
    <row r="12" spans="2:9" x14ac:dyDescent="0.3">
      <c r="B12" s="3" t="s">
        <v>52</v>
      </c>
      <c r="C12" s="3" t="s">
        <v>34</v>
      </c>
      <c r="D12" s="3">
        <v>83</v>
      </c>
      <c r="E12" s="3">
        <v>4</v>
      </c>
      <c r="F12" s="3">
        <v>0</v>
      </c>
      <c r="G12" s="3">
        <v>0</v>
      </c>
      <c r="H12" s="3">
        <f t="shared" si="1"/>
        <v>4</v>
      </c>
      <c r="I12" s="3">
        <f t="shared" si="0"/>
        <v>332</v>
      </c>
    </row>
    <row r="13" spans="2:9" x14ac:dyDescent="0.3">
      <c r="B13" s="3" t="s">
        <v>33</v>
      </c>
      <c r="C13" s="3" t="s">
        <v>19</v>
      </c>
      <c r="D13" s="3">
        <v>30</v>
      </c>
      <c r="E13" s="3">
        <v>16</v>
      </c>
      <c r="F13" s="3">
        <v>0</v>
      </c>
      <c r="G13" s="3">
        <v>16</v>
      </c>
      <c r="H13" s="3">
        <f t="shared" si="1"/>
        <v>0</v>
      </c>
      <c r="I13" s="3">
        <f t="shared" si="0"/>
        <v>480</v>
      </c>
    </row>
    <row r="14" spans="2:9" x14ac:dyDescent="0.3">
      <c r="B14" s="3" t="s">
        <v>20</v>
      </c>
      <c r="C14" s="3" t="s">
        <v>1</v>
      </c>
      <c r="D14" s="3">
        <v>172</v>
      </c>
      <c r="E14" s="3">
        <v>6</v>
      </c>
      <c r="F14" s="3">
        <v>0</v>
      </c>
      <c r="G14" s="3">
        <v>6</v>
      </c>
      <c r="H14" s="3">
        <f t="shared" si="1"/>
        <v>0</v>
      </c>
      <c r="I14" s="3">
        <f t="shared" si="0"/>
        <v>1032</v>
      </c>
    </row>
    <row r="15" spans="2:9" x14ac:dyDescent="0.3">
      <c r="B15" s="3" t="s">
        <v>20</v>
      </c>
      <c r="C15" s="3" t="s">
        <v>3</v>
      </c>
      <c r="D15" s="3">
        <v>40</v>
      </c>
      <c r="E15" s="3">
        <v>117</v>
      </c>
      <c r="F15" s="3">
        <v>0</v>
      </c>
      <c r="G15" s="3">
        <v>117</v>
      </c>
      <c r="H15" s="3">
        <f t="shared" si="1"/>
        <v>0</v>
      </c>
      <c r="I15" s="3">
        <f t="shared" si="0"/>
        <v>4680</v>
      </c>
    </row>
    <row r="16" spans="2:9" x14ac:dyDescent="0.3">
      <c r="B16" s="3" t="s">
        <v>20</v>
      </c>
      <c r="C16" s="3" t="s">
        <v>4</v>
      </c>
      <c r="D16" s="3">
        <v>83</v>
      </c>
      <c r="E16" s="3">
        <v>41</v>
      </c>
      <c r="F16" s="3">
        <v>1</v>
      </c>
      <c r="G16" s="3">
        <v>40</v>
      </c>
      <c r="H16" s="3">
        <f t="shared" si="1"/>
        <v>0</v>
      </c>
      <c r="I16" s="3">
        <f t="shared" si="0"/>
        <v>3403</v>
      </c>
    </row>
    <row r="17" spans="2:9" x14ac:dyDescent="0.3">
      <c r="B17" s="3" t="s">
        <v>20</v>
      </c>
      <c r="C17" s="3" t="s">
        <v>6</v>
      </c>
      <c r="D17" s="3">
        <v>83</v>
      </c>
      <c r="E17" s="3">
        <v>56</v>
      </c>
      <c r="F17" s="3">
        <v>2</v>
      </c>
      <c r="G17" s="3">
        <v>52</v>
      </c>
      <c r="H17" s="3">
        <f t="shared" si="1"/>
        <v>2</v>
      </c>
      <c r="I17" s="3">
        <f t="shared" si="0"/>
        <v>4648</v>
      </c>
    </row>
    <row r="18" spans="2:9" x14ac:dyDescent="0.3">
      <c r="B18" s="3" t="s">
        <v>20</v>
      </c>
      <c r="C18" s="3" t="s">
        <v>6</v>
      </c>
      <c r="D18" s="3">
        <v>115</v>
      </c>
      <c r="E18" s="3">
        <v>2</v>
      </c>
      <c r="F18" s="3">
        <v>0</v>
      </c>
      <c r="G18" s="3">
        <v>2</v>
      </c>
      <c r="H18" s="3">
        <f t="shared" si="1"/>
        <v>0</v>
      </c>
      <c r="I18" s="3">
        <f t="shared" si="0"/>
        <v>230</v>
      </c>
    </row>
    <row r="19" spans="2:9" x14ac:dyDescent="0.3">
      <c r="B19" s="3" t="s">
        <v>20</v>
      </c>
      <c r="C19" s="3" t="s">
        <v>2</v>
      </c>
      <c r="D19" s="3">
        <v>83</v>
      </c>
      <c r="E19" s="3">
        <v>8</v>
      </c>
      <c r="F19" s="3">
        <v>0</v>
      </c>
      <c r="G19" s="3">
        <v>8</v>
      </c>
      <c r="H19" s="3">
        <f t="shared" si="1"/>
        <v>0</v>
      </c>
      <c r="I19" s="3">
        <f t="shared" si="0"/>
        <v>664</v>
      </c>
    </row>
    <row r="20" spans="2:9" x14ac:dyDescent="0.3">
      <c r="B20" s="3" t="s">
        <v>20</v>
      </c>
      <c r="C20" s="3" t="s">
        <v>2</v>
      </c>
      <c r="D20" s="3">
        <v>115</v>
      </c>
      <c r="E20" s="3">
        <v>15</v>
      </c>
      <c r="F20" s="3">
        <v>0</v>
      </c>
      <c r="G20" s="3">
        <v>15</v>
      </c>
      <c r="H20" s="3">
        <f t="shared" si="1"/>
        <v>0</v>
      </c>
      <c r="I20" s="3">
        <f t="shared" si="0"/>
        <v>1725</v>
      </c>
    </row>
    <row r="21" spans="2:9" x14ac:dyDescent="0.3">
      <c r="C21" s="11"/>
      <c r="D21" s="12" t="s">
        <v>49</v>
      </c>
      <c r="E21" s="13">
        <f>SUM(E5:E20)</f>
        <v>363</v>
      </c>
      <c r="F21" s="4">
        <f>SUM(F5:F20)</f>
        <v>24</v>
      </c>
      <c r="G21" s="4">
        <f>SUM(G5:G20)</f>
        <v>292</v>
      </c>
      <c r="H21" s="4">
        <f>SUM(H5:H20)</f>
        <v>47</v>
      </c>
      <c r="I21" s="4">
        <f>SUM(I5:I20)</f>
        <v>23969</v>
      </c>
    </row>
    <row r="23" spans="2:9" x14ac:dyDescent="0.3">
      <c r="B23" s="6" t="s">
        <v>22</v>
      </c>
      <c r="C23" s="4"/>
      <c r="D23" s="4"/>
      <c r="E23" s="4"/>
      <c r="F23" s="4"/>
      <c r="G23" s="4"/>
      <c r="H23" s="4"/>
      <c r="I23" s="4"/>
    </row>
    <row r="24" spans="2:9" s="1" customFormat="1" ht="33" customHeight="1" x14ac:dyDescent="0.3">
      <c r="B24" s="5"/>
      <c r="C24" s="5" t="s">
        <v>30</v>
      </c>
      <c r="D24" s="5" t="s">
        <v>32</v>
      </c>
      <c r="E24" s="5" t="s">
        <v>12</v>
      </c>
      <c r="F24" s="5" t="s">
        <v>31</v>
      </c>
      <c r="G24" s="5" t="s">
        <v>25</v>
      </c>
      <c r="H24" s="5" t="s">
        <v>15</v>
      </c>
    </row>
    <row r="25" spans="2:9" x14ac:dyDescent="0.3">
      <c r="B25" s="3" t="s">
        <v>7</v>
      </c>
      <c r="C25" s="3" t="s">
        <v>28</v>
      </c>
      <c r="D25" s="3">
        <v>0</v>
      </c>
      <c r="E25" s="3">
        <v>32</v>
      </c>
      <c r="F25" s="14">
        <v>26</v>
      </c>
      <c r="G25" s="3">
        <v>0</v>
      </c>
      <c r="H25" s="3">
        <f t="shared" ref="H25:H37" si="2">(D25+F25+G25)*E25</f>
        <v>832</v>
      </c>
    </row>
    <row r="26" spans="2:9" x14ac:dyDescent="0.3">
      <c r="B26" s="3" t="s">
        <v>45</v>
      </c>
      <c r="C26" s="3" t="s">
        <v>57</v>
      </c>
      <c r="D26" s="3">
        <v>0</v>
      </c>
      <c r="E26" s="3">
        <v>19</v>
      </c>
      <c r="F26" s="14">
        <v>2</v>
      </c>
      <c r="G26" s="3">
        <v>0</v>
      </c>
      <c r="H26" s="3">
        <f t="shared" si="2"/>
        <v>38</v>
      </c>
    </row>
    <row r="27" spans="2:9" x14ac:dyDescent="0.3">
      <c r="B27" s="3" t="s">
        <v>7</v>
      </c>
      <c r="C27" s="3" t="s">
        <v>47</v>
      </c>
      <c r="D27" s="3">
        <v>1</v>
      </c>
      <c r="E27" s="3">
        <v>172</v>
      </c>
      <c r="F27" s="3">
        <v>0</v>
      </c>
      <c r="G27" s="3">
        <v>0</v>
      </c>
      <c r="H27" s="3">
        <f t="shared" si="2"/>
        <v>172</v>
      </c>
    </row>
    <row r="28" spans="2:9" x14ac:dyDescent="0.3">
      <c r="B28" s="3" t="s">
        <v>7</v>
      </c>
      <c r="C28" s="3" t="s">
        <v>56</v>
      </c>
      <c r="D28" s="3">
        <v>0</v>
      </c>
      <c r="E28" s="3">
        <v>100</v>
      </c>
      <c r="F28" s="3">
        <v>4</v>
      </c>
      <c r="G28" s="3">
        <v>3</v>
      </c>
      <c r="H28" s="3">
        <f t="shared" si="2"/>
        <v>700</v>
      </c>
    </row>
    <row r="29" spans="2:9" x14ac:dyDescent="0.3">
      <c r="B29" s="3" t="s">
        <v>5</v>
      </c>
      <c r="C29" s="3" t="s">
        <v>55</v>
      </c>
      <c r="D29" s="3">
        <v>0</v>
      </c>
      <c r="E29" s="3">
        <v>63</v>
      </c>
      <c r="F29" s="3">
        <v>2</v>
      </c>
      <c r="G29" s="3">
        <v>0</v>
      </c>
      <c r="H29" s="3">
        <f t="shared" si="2"/>
        <v>126</v>
      </c>
    </row>
    <row r="30" spans="2:9" x14ac:dyDescent="0.3">
      <c r="B30" s="3" t="s">
        <v>24</v>
      </c>
      <c r="C30" s="3" t="s">
        <v>23</v>
      </c>
      <c r="D30" s="3">
        <v>0</v>
      </c>
      <c r="E30" s="3">
        <v>39</v>
      </c>
      <c r="F30" s="14">
        <v>36</v>
      </c>
      <c r="G30" s="14">
        <v>12</v>
      </c>
      <c r="H30" s="3">
        <f t="shared" si="2"/>
        <v>1872</v>
      </c>
    </row>
    <row r="31" spans="2:9" x14ac:dyDescent="0.3">
      <c r="B31" s="3" t="s">
        <v>26</v>
      </c>
      <c r="C31" s="3" t="s">
        <v>27</v>
      </c>
      <c r="D31" s="3">
        <v>0</v>
      </c>
      <c r="E31" s="3">
        <v>22</v>
      </c>
      <c r="F31" s="14">
        <v>220</v>
      </c>
      <c r="G31" s="14">
        <v>39</v>
      </c>
      <c r="H31" s="3">
        <f t="shared" si="2"/>
        <v>5698</v>
      </c>
    </row>
    <row r="32" spans="2:9" x14ac:dyDescent="0.3">
      <c r="B32" s="3" t="s">
        <v>53</v>
      </c>
      <c r="C32" s="3" t="s">
        <v>29</v>
      </c>
      <c r="D32" s="3">
        <v>0</v>
      </c>
      <c r="E32" s="3">
        <v>100</v>
      </c>
      <c r="F32" s="14">
        <v>2</v>
      </c>
      <c r="G32" s="3">
        <v>0</v>
      </c>
      <c r="H32" s="3">
        <f t="shared" si="2"/>
        <v>200</v>
      </c>
    </row>
    <row r="33" spans="2:8" x14ac:dyDescent="0.3">
      <c r="B33" s="3" t="s">
        <v>54</v>
      </c>
      <c r="C33" s="3" t="s">
        <v>10</v>
      </c>
      <c r="D33" s="3">
        <v>2</v>
      </c>
      <c r="E33" s="3">
        <v>172</v>
      </c>
      <c r="F33" s="3">
        <v>0</v>
      </c>
      <c r="G33" s="3">
        <v>0</v>
      </c>
      <c r="H33" s="3">
        <f t="shared" si="2"/>
        <v>344</v>
      </c>
    </row>
    <row r="34" spans="2:8" x14ac:dyDescent="0.3">
      <c r="B34" s="3" t="s">
        <v>54</v>
      </c>
      <c r="C34" s="3" t="s">
        <v>60</v>
      </c>
      <c r="D34" s="3">
        <v>4</v>
      </c>
      <c r="E34" s="3">
        <v>83</v>
      </c>
      <c r="F34" s="3">
        <v>0</v>
      </c>
      <c r="G34" s="3">
        <v>0</v>
      </c>
      <c r="H34" s="3">
        <f t="shared" si="2"/>
        <v>332</v>
      </c>
    </row>
    <row r="35" spans="2:8" x14ac:dyDescent="0.3">
      <c r="B35" s="3" t="s">
        <v>54</v>
      </c>
      <c r="C35" s="3" t="s">
        <v>59</v>
      </c>
      <c r="D35" s="3">
        <v>1</v>
      </c>
      <c r="E35" s="3">
        <v>50</v>
      </c>
      <c r="F35" s="3">
        <v>0</v>
      </c>
      <c r="G35" s="3">
        <v>0</v>
      </c>
      <c r="H35" s="3">
        <f t="shared" si="2"/>
        <v>50</v>
      </c>
    </row>
    <row r="36" spans="2:8" x14ac:dyDescent="0.3">
      <c r="B36" s="3" t="s">
        <v>48</v>
      </c>
      <c r="C36" s="3" t="s">
        <v>6</v>
      </c>
      <c r="D36" s="3">
        <v>2</v>
      </c>
      <c r="E36" s="3">
        <v>83</v>
      </c>
      <c r="F36" s="3">
        <v>0</v>
      </c>
      <c r="G36" s="3">
        <v>0</v>
      </c>
      <c r="H36" s="3">
        <f t="shared" si="2"/>
        <v>166</v>
      </c>
    </row>
    <row r="37" spans="2:8" x14ac:dyDescent="0.3">
      <c r="B37" s="2" t="s">
        <v>16</v>
      </c>
      <c r="C37" s="3" t="s">
        <v>17</v>
      </c>
      <c r="D37" s="3">
        <v>37</v>
      </c>
      <c r="E37" s="3">
        <v>30</v>
      </c>
      <c r="F37" s="3">
        <v>0</v>
      </c>
      <c r="G37" s="3">
        <v>0</v>
      </c>
      <c r="H37" s="3">
        <f t="shared" si="2"/>
        <v>1110</v>
      </c>
    </row>
    <row r="38" spans="2:8" x14ac:dyDescent="0.3">
      <c r="B38" s="1"/>
      <c r="D38" s="4">
        <f>SUM(D25:D37)</f>
        <v>47</v>
      </c>
      <c r="E38" s="4"/>
      <c r="F38" s="4">
        <f>SUM(F25:F37)</f>
        <v>292</v>
      </c>
      <c r="G38" s="4">
        <f>SUM(G25:G37)</f>
        <v>54</v>
      </c>
      <c r="H38" s="4">
        <f>SUM(H25:H37)</f>
        <v>11640</v>
      </c>
    </row>
    <row r="39" spans="2:8" x14ac:dyDescent="0.3">
      <c r="E39" s="7"/>
    </row>
    <row r="40" spans="2:8" x14ac:dyDescent="0.3">
      <c r="B40" s="15" t="s">
        <v>36</v>
      </c>
      <c r="C40" s="15"/>
      <c r="D40" s="8">
        <f>I21/1000</f>
        <v>23.969000000000001</v>
      </c>
      <c r="E40" s="9" t="s">
        <v>0</v>
      </c>
    </row>
    <row r="41" spans="2:8" x14ac:dyDescent="0.3">
      <c r="B41" s="15" t="s">
        <v>37</v>
      </c>
      <c r="C41" s="15"/>
      <c r="D41" s="8">
        <f>H38/1000</f>
        <v>11.64</v>
      </c>
      <c r="E41" s="9" t="s">
        <v>0</v>
      </c>
    </row>
    <row r="42" spans="2:8" x14ac:dyDescent="0.3">
      <c r="B42" s="15" t="s">
        <v>38</v>
      </c>
      <c r="C42" s="15"/>
      <c r="D42" s="8">
        <f>D40-D41</f>
        <v>12.329000000000001</v>
      </c>
      <c r="E42" s="9" t="s">
        <v>0</v>
      </c>
    </row>
    <row r="43" spans="2:8" x14ac:dyDescent="0.3">
      <c r="B43" s="17" t="s">
        <v>38</v>
      </c>
      <c r="C43" s="17"/>
      <c r="D43" s="18">
        <f>D42/D40</f>
        <v>0.51437273144478279</v>
      </c>
      <c r="E43" s="19"/>
    </row>
    <row r="44" spans="2:8" x14ac:dyDescent="0.3">
      <c r="B44" s="16" t="s">
        <v>35</v>
      </c>
      <c r="C44" s="16"/>
      <c r="D44" s="10">
        <f>D42*4000</f>
        <v>49316</v>
      </c>
      <c r="E44" s="9" t="s">
        <v>39</v>
      </c>
    </row>
    <row r="45" spans="2:8" x14ac:dyDescent="0.3">
      <c r="E45" s="7"/>
    </row>
    <row r="47" spans="2:8" x14ac:dyDescent="0.3">
      <c r="B47" s="3" t="s">
        <v>50</v>
      </c>
      <c r="C47" s="3">
        <v>144</v>
      </c>
      <c r="D47" s="3" t="s">
        <v>40</v>
      </c>
    </row>
    <row r="48" spans="2:8" x14ac:dyDescent="0.3">
      <c r="B48" s="3" t="s">
        <v>51</v>
      </c>
      <c r="C48" s="3">
        <v>7</v>
      </c>
      <c r="D48" s="3" t="s">
        <v>40</v>
      </c>
    </row>
    <row r="49" spans="2:4" x14ac:dyDescent="0.3">
      <c r="B49" s="3" t="s">
        <v>58</v>
      </c>
      <c r="C49" s="3">
        <v>18</v>
      </c>
      <c r="D49" s="3" t="s">
        <v>40</v>
      </c>
    </row>
    <row r="50" spans="2:4" x14ac:dyDescent="0.3">
      <c r="B50" s="3" t="s">
        <v>43</v>
      </c>
      <c r="C50" s="3">
        <v>24</v>
      </c>
      <c r="D50" s="3" t="s">
        <v>40</v>
      </c>
    </row>
    <row r="51" spans="2:4" x14ac:dyDescent="0.3">
      <c r="B51" s="3" t="s">
        <v>44</v>
      </c>
      <c r="C51" s="3">
        <v>75</v>
      </c>
      <c r="D51" s="3" t="s">
        <v>40</v>
      </c>
    </row>
  </sheetData>
  <mergeCells count="5">
    <mergeCell ref="B40:C40"/>
    <mergeCell ref="B41:C41"/>
    <mergeCell ref="B42:C42"/>
    <mergeCell ref="B43:C43"/>
    <mergeCell ref="B44:C44"/>
  </mergeCells>
  <pageMargins left="0.7" right="0.7" top="0.75" bottom="0.75" header="0.3" footer="0.3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Súčasný, nový stav</vt:lpstr>
      <vt:lpstr>'Súčasný, nový stav'!Oblasť_tlače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Jakub Kladiva</dc:creator>
  <cp:lastModifiedBy>Richard Gábor</cp:lastModifiedBy>
  <cp:lastPrinted>2023-05-12T04:59:10Z</cp:lastPrinted>
  <dcterms:created xsi:type="dcterms:W3CDTF">2015-06-05T18:19:34Z</dcterms:created>
  <dcterms:modified xsi:type="dcterms:W3CDTF">2023-06-07T17:06:57Z</dcterms:modified>
</cp:coreProperties>
</file>